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120" yWindow="-420" windowWidth="24120" windowHeight="15940"/>
  </bookViews>
  <sheets>
    <sheet name="Feuil1" sheetId="1" r:id="rId1"/>
  </sheets>
  <definedNames>
    <definedName name="dap">Feuil1!$D$5:$R$5</definedName>
    <definedName name="dapdist">Feuil1!$D$10:$R$10</definedName>
    <definedName name="dapmax">Feuil1!$D$12:$R$12</definedName>
    <definedName name="dapmin">Feuil1!$D$11:$R$11</definedName>
    <definedName name="dapprox">Feuil1!$D$7:$R$7</definedName>
    <definedName name="dtart">Feuil1!$D$9:$R$9</definedName>
    <definedName name="dtprox">Feuil1!$D$6:$R$6</definedName>
    <definedName name="dtsusart">Feuil1!$D$8:$R$8</definedName>
    <definedName name="largeur">Feuil1!$D$4:$R$4</definedName>
    <definedName name="longueur">Feuil1!$D$3:$R$3</definedName>
    <definedName name="magnum">Feuil1!$D$13:$R$13</definedName>
    <definedName name="uncif">Feuil1!$D$14:$R$14</definedName>
    <definedName name="_xlnm.Print_Area">Feuil1!$H$28:$K$40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29" i="1"/>
  <c r="J29"/>
  <c r="E29"/>
  <c r="K29"/>
  <c r="D30"/>
  <c r="J30"/>
  <c r="E30"/>
  <c r="K30"/>
  <c r="D31"/>
  <c r="J31"/>
  <c r="E31"/>
  <c r="K31"/>
  <c r="D32"/>
  <c r="J32"/>
  <c r="E32"/>
  <c r="K32"/>
  <c r="D33"/>
  <c r="J33"/>
  <c r="E33"/>
  <c r="K33"/>
  <c r="D34"/>
  <c r="J34"/>
  <c r="E34"/>
  <c r="K34"/>
  <c r="D35"/>
  <c r="J35"/>
  <c r="E35"/>
  <c r="K35"/>
  <c r="D36"/>
  <c r="J36"/>
  <c r="E36"/>
  <c r="K36"/>
  <c r="D37"/>
  <c r="J37"/>
  <c r="E37"/>
  <c r="K37"/>
  <c r="D38"/>
  <c r="J38"/>
  <c r="E38"/>
  <c r="K38"/>
  <c r="D39"/>
  <c r="J39"/>
  <c r="E39"/>
  <c r="K39"/>
  <c r="D40"/>
  <c r="J40"/>
  <c r="E40"/>
  <c r="K40"/>
  <c r="C30"/>
  <c r="I30"/>
  <c r="C31"/>
  <c r="I31"/>
  <c r="C32"/>
  <c r="I32"/>
  <c r="C33"/>
  <c r="I33"/>
  <c r="C34"/>
  <c r="I34"/>
  <c r="C35"/>
  <c r="I35"/>
  <c r="C36"/>
  <c r="I36"/>
  <c r="C37"/>
  <c r="I37"/>
  <c r="C38"/>
  <c r="I38"/>
  <c r="C39"/>
  <c r="I39"/>
  <c r="C40"/>
  <c r="I40"/>
  <c r="C29"/>
  <c r="I29"/>
  <c r="F40"/>
  <c r="G40"/>
  <c r="B40"/>
  <c r="F39"/>
  <c r="G39"/>
  <c r="B39"/>
  <c r="F38"/>
  <c r="G38"/>
  <c r="B38"/>
  <c r="F37"/>
  <c r="G37"/>
  <c r="B37"/>
  <c r="F36"/>
  <c r="G36"/>
  <c r="B36"/>
  <c r="F35"/>
  <c r="G35"/>
  <c r="B35"/>
  <c r="F34"/>
  <c r="G34"/>
  <c r="B34"/>
  <c r="F33"/>
  <c r="G33"/>
  <c r="B33"/>
  <c r="F32"/>
  <c r="G32"/>
  <c r="B32"/>
  <c r="F31"/>
  <c r="G31"/>
  <c r="B31"/>
  <c r="F30"/>
  <c r="G30"/>
  <c r="B30"/>
  <c r="F29"/>
  <c r="G29"/>
  <c r="B29"/>
  <c r="U27"/>
  <c r="T27"/>
  <c r="S27"/>
  <c r="N27"/>
  <c r="L27"/>
  <c r="K27"/>
  <c r="J27"/>
  <c r="H27"/>
  <c r="G27"/>
  <c r="F27"/>
  <c r="E27"/>
  <c r="C27"/>
  <c r="U26"/>
  <c r="T26"/>
  <c r="S26"/>
  <c r="N26"/>
  <c r="L26"/>
  <c r="K26"/>
  <c r="J26"/>
  <c r="H26"/>
  <c r="G26"/>
  <c r="F26"/>
  <c r="E26"/>
  <c r="D26"/>
  <c r="C26"/>
  <c r="T25"/>
  <c r="S25"/>
  <c r="R25"/>
  <c r="Q25"/>
  <c r="P25"/>
  <c r="O25"/>
  <c r="M25"/>
  <c r="I25"/>
  <c r="H25"/>
  <c r="G25"/>
  <c r="E25"/>
  <c r="D25"/>
  <c r="T24"/>
  <c r="S24"/>
  <c r="R24"/>
  <c r="Q24"/>
  <c r="P24"/>
  <c r="O24"/>
  <c r="M24"/>
  <c r="I24"/>
  <c r="H24"/>
  <c r="G24"/>
  <c r="F24"/>
  <c r="E24"/>
  <c r="D24"/>
  <c r="T23"/>
  <c r="S23"/>
  <c r="R23"/>
  <c r="P23"/>
  <c r="O23"/>
  <c r="H23"/>
  <c r="G23"/>
  <c r="F23"/>
  <c r="E23"/>
  <c r="D23"/>
  <c r="T22"/>
  <c r="S22"/>
  <c r="R22"/>
  <c r="Q22"/>
  <c r="P22"/>
  <c r="O22"/>
  <c r="M22"/>
  <c r="I22"/>
  <c r="H22"/>
  <c r="G22"/>
  <c r="F22"/>
  <c r="E22"/>
  <c r="D22"/>
  <c r="T21"/>
  <c r="S21"/>
  <c r="R21"/>
  <c r="Q21"/>
  <c r="P21"/>
  <c r="O21"/>
  <c r="M21"/>
  <c r="I21"/>
  <c r="H21"/>
  <c r="G21"/>
  <c r="F21"/>
  <c r="E21"/>
  <c r="D21"/>
  <c r="U20"/>
  <c r="T20"/>
  <c r="S20"/>
  <c r="N20"/>
  <c r="M20"/>
  <c r="L20"/>
  <c r="K20"/>
  <c r="J20"/>
  <c r="H20"/>
  <c r="G20"/>
  <c r="F20"/>
  <c r="E20"/>
  <c r="C20"/>
  <c r="U19"/>
  <c r="T19"/>
  <c r="S19"/>
  <c r="N19"/>
  <c r="L19"/>
  <c r="K19"/>
  <c r="J19"/>
  <c r="H19"/>
  <c r="G19"/>
  <c r="F19"/>
  <c r="E19"/>
  <c r="D19"/>
  <c r="C19"/>
  <c r="U18"/>
  <c r="T18"/>
  <c r="S18"/>
  <c r="R18"/>
  <c r="K18"/>
  <c r="J18"/>
  <c r="H18"/>
  <c r="G18"/>
  <c r="F18"/>
  <c r="E18"/>
  <c r="D18"/>
  <c r="U17"/>
  <c r="T17"/>
  <c r="S17"/>
  <c r="R17"/>
  <c r="M17"/>
  <c r="L17"/>
  <c r="K17"/>
  <c r="J17"/>
  <c r="H17"/>
  <c r="G17"/>
  <c r="F17"/>
  <c r="E17"/>
  <c r="D17"/>
  <c r="C17"/>
  <c r="T16"/>
  <c r="S16"/>
  <c r="M16"/>
  <c r="K16"/>
  <c r="H16"/>
  <c r="G16"/>
  <c r="F16"/>
  <c r="E16"/>
  <c r="D16"/>
</calcChain>
</file>

<file path=xl/sharedStrings.xml><?xml version="1.0" encoding="utf-8"?>
<sst xmlns="http://schemas.openxmlformats.org/spreadsheetml/2006/main" count="37" uniqueCount="23">
  <si>
    <t>BK II</t>
  </si>
  <si>
    <t>TK II</t>
  </si>
  <si>
    <t>GRC II</t>
  </si>
  <si>
    <t>SHK II</t>
  </si>
  <si>
    <t>MNK II</t>
  </si>
  <si>
    <t>S II F</t>
  </si>
  <si>
    <t>KK II</t>
  </si>
  <si>
    <t>SWK II</t>
  </si>
  <si>
    <t>S 2 F</t>
  </si>
  <si>
    <t>Mesures</t>
  </si>
  <si>
    <t>874-1277</t>
  </si>
  <si>
    <t>068/6090</t>
  </si>
  <si>
    <t>Log10(E.h.o)</t>
  </si>
  <si>
    <t>n</t>
  </si>
  <si>
    <t>x</t>
  </si>
  <si>
    <t>min</t>
  </si>
  <si>
    <t>max</t>
  </si>
  <si>
    <t>s</t>
  </si>
  <si>
    <t>v</t>
  </si>
  <si>
    <t>6 anc</t>
  </si>
  <si>
    <t>D logMax</t>
    <phoneticPr fontId="1" type="noConversion"/>
  </si>
  <si>
    <t>D logX (n=9-13)</t>
    <phoneticPr fontId="1" type="noConversion"/>
  </si>
  <si>
    <t>DlogMin</t>
    <phoneticPr fontId="1" type="noConversion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</si>
</sst>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">
    <font>
      <sz val="9"/>
      <name val="Geneva"/>
    </font>
    <font>
      <sz val="8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1600" b="0"/>
              <a:t>MT Upper Bed II</a:t>
            </a:r>
          </a:p>
        </c:rich>
      </c:tx>
      <c:layout>
        <c:manualLayout>
          <c:xMode val="edge"/>
          <c:yMode val="edge"/>
          <c:x val="0.399646599293198"/>
          <c:y val="0.0310632896328765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8836905920254"/>
          <c:y val="0.190299114213083"/>
          <c:w val="0.784680854361709"/>
          <c:h val="0.682837998058711"/>
        </c:manualLayout>
      </c:layout>
      <c:lineChart>
        <c:grouping val="standard"/>
        <c:ser>
          <c:idx val="0"/>
          <c:order val="0"/>
          <c:tx>
            <c:strRef>
              <c:f>Feuil1!$I$28</c:f>
              <c:strCache>
                <c:ptCount val="1"/>
                <c:pt idx="0">
                  <c:v>D logMax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Feuil1!$H$29:$H$38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Feuil1!$I$29:$I$38</c:f>
              <c:numCache>
                <c:formatCode>0.000</c:formatCode>
                <c:ptCount val="10"/>
                <c:pt idx="0">
                  <c:v>0.0216948648051982</c:v>
                </c:pt>
                <c:pt idx="1">
                  <c:v>0.149814479374737</c:v>
                </c:pt>
                <c:pt idx="2">
                  <c:v>0.117090328112842</c:v>
                </c:pt>
                <c:pt idx="3">
                  <c:v>0.102399466116801</c:v>
                </c:pt>
                <c:pt idx="4">
                  <c:v>0.0856643920005542</c:v>
                </c:pt>
                <c:pt idx="5">
                  <c:v>0.111591675762016</c:v>
                </c:pt>
                <c:pt idx="6">
                  <c:v>0.100020907128896</c:v>
                </c:pt>
                <c:pt idx="7">
                  <c:v>0.0938252490408291</c:v>
                </c:pt>
                <c:pt idx="8">
                  <c:v>0.0893186012789779</c:v>
                </c:pt>
                <c:pt idx="9">
                  <c:v>0.0826297266133213</c:v>
                </c:pt>
              </c:numCache>
            </c:numRef>
          </c:val>
        </c:ser>
        <c:ser>
          <c:idx val="2"/>
          <c:order val="1"/>
          <c:tx>
            <c:strRef>
              <c:f>Feuil1!$J$28</c:f>
              <c:strCache>
                <c:ptCount val="1"/>
                <c:pt idx="0">
                  <c:v>D logX (n=9-13)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Feuil1!$H$29:$H$38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Feuil1!$J$29:$J$38</c:f>
              <c:numCache>
                <c:formatCode>0.000</c:formatCode>
                <c:ptCount val="10"/>
                <c:pt idx="0">
                  <c:v>0.0049400086720377</c:v>
                </c:pt>
                <c:pt idx="1">
                  <c:v>0.119513939877887</c:v>
                </c:pt>
                <c:pt idx="2">
                  <c:v>0.059397997898956</c:v>
                </c:pt>
                <c:pt idx="3">
                  <c:v>0.0594529528899539</c:v>
                </c:pt>
                <c:pt idx="4">
                  <c:v>0.0580599913279622</c:v>
                </c:pt>
                <c:pt idx="5">
                  <c:v>0.0663600109809315</c:v>
                </c:pt>
                <c:pt idx="6">
                  <c:v>0.0502492903979006</c:v>
                </c:pt>
                <c:pt idx="7">
                  <c:v>0.0534789170422551</c:v>
                </c:pt>
                <c:pt idx="8">
                  <c:v>0.0492458739368078</c:v>
                </c:pt>
                <c:pt idx="9">
                  <c:v>0.043397997898956</c:v>
                </c:pt>
              </c:numCache>
            </c:numRef>
          </c:val>
        </c:ser>
        <c:ser>
          <c:idx val="3"/>
          <c:order val="2"/>
          <c:tx>
            <c:strRef>
              <c:f>Feuil1!$K$28</c:f>
              <c:strCache>
                <c:ptCount val="1"/>
                <c:pt idx="0">
                  <c:v>DlogMin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Feuil1!$H$29:$H$38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Feuil1!$K$29:$K$38</c:f>
              <c:numCache>
                <c:formatCode>0.000</c:formatCode>
                <c:ptCount val="10"/>
                <c:pt idx="0">
                  <c:v>0.0463326938302631</c:v>
                </c:pt>
                <c:pt idx="1">
                  <c:v>0.175031267727719</c:v>
                </c:pt>
                <c:pt idx="2">
                  <c:v>0.147228353055094</c:v>
                </c:pt>
                <c:pt idx="3">
                  <c:v>0.132362689494244</c:v>
                </c:pt>
                <c:pt idx="4">
                  <c:v>0.109212513775344</c:v>
                </c:pt>
                <c:pt idx="5">
                  <c:v>0.150393759822969</c:v>
                </c:pt>
                <c:pt idx="6">
                  <c:v>0.143003343634799</c:v>
                </c:pt>
                <c:pt idx="7">
                  <c:v>0.145249290397901</c:v>
                </c:pt>
                <c:pt idx="8">
                  <c:v>0.131149978319906</c:v>
                </c:pt>
                <c:pt idx="9">
                  <c:v>0.137302500767287</c:v>
                </c:pt>
              </c:numCache>
            </c:numRef>
          </c:val>
        </c:ser>
        <c:marker val="1"/>
        <c:axId val="357808152"/>
        <c:axId val="292215656"/>
      </c:lineChart>
      <c:catAx>
        <c:axId val="35780815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92215656"/>
        <c:crosses val="autoZero"/>
        <c:auto val="1"/>
        <c:lblAlgn val="ctr"/>
        <c:lblOffset val="100"/>
        <c:tickLblSkip val="1"/>
        <c:tickMarkSkip val="1"/>
      </c:catAx>
      <c:valAx>
        <c:axId val="292215656"/>
        <c:scaling>
          <c:orientation val="minMax"/>
          <c:max val="0.2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 sz="1400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290828137600466"/>
              <c:y val="0.223881310838922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57808152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86422127844256"/>
          <c:y val="0.101259445843829"/>
          <c:w val="0.627155744311488"/>
          <c:h val="0.065113350125944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254000</xdr:colOff>
      <xdr:row>29</xdr:row>
      <xdr:rowOff>0</xdr:rowOff>
    </xdr:from>
    <xdr:to>
      <xdr:col>24</xdr:col>
      <xdr:colOff>596900</xdr:colOff>
      <xdr:row>59</xdr:row>
      <xdr:rowOff>88900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U53"/>
  <sheetViews>
    <sheetView tabSelected="1" topLeftCell="B1" workbookViewId="0">
      <selection activeCell="B8" sqref="B8"/>
    </sheetView>
  </sheetViews>
  <sheetFormatPr baseColWidth="10" defaultColWidth="10.83203125" defaultRowHeight="13"/>
  <cols>
    <col min="1" max="1" width="10.5" bestFit="1" customWidth="1"/>
    <col min="2" max="2" width="7.5" bestFit="1" customWidth="1"/>
    <col min="3" max="4" width="5.83203125" bestFit="1" customWidth="1"/>
    <col min="5" max="5" width="9" bestFit="1" customWidth="1"/>
    <col min="6" max="7" width="5.83203125" bestFit="1" customWidth="1"/>
    <col min="8" max="8" width="7.5" bestFit="1" customWidth="1"/>
    <col min="9" max="9" width="6.33203125" bestFit="1" customWidth="1"/>
    <col min="10" max="10" width="9.33203125" bestFit="1" customWidth="1"/>
    <col min="11" max="11" width="9.83203125" bestFit="1" customWidth="1"/>
    <col min="12" max="12" width="10.6640625" bestFit="1" customWidth="1"/>
    <col min="13" max="13" width="11.6640625" customWidth="1"/>
    <col min="14" max="14" width="5.83203125" bestFit="1" customWidth="1"/>
    <col min="15" max="16" width="7.5" bestFit="1" customWidth="1"/>
    <col min="17" max="17" width="9.1640625" bestFit="1" customWidth="1"/>
    <col min="18" max="19" width="5.83203125" bestFit="1" customWidth="1"/>
    <col min="20" max="20" width="6" bestFit="1" customWidth="1"/>
    <col min="21" max="21" width="5.83203125" bestFit="1" customWidth="1"/>
  </cols>
  <sheetData>
    <row r="1" spans="1:21" s="7" customFormat="1">
      <c r="C1" s="7" t="s">
        <v>0</v>
      </c>
      <c r="D1" s="7" t="s">
        <v>0</v>
      </c>
      <c r="E1" s="7" t="s">
        <v>0</v>
      </c>
      <c r="F1" s="7" t="s">
        <v>0</v>
      </c>
      <c r="G1" s="7" t="s">
        <v>0</v>
      </c>
      <c r="H1" s="7" t="s">
        <v>0</v>
      </c>
      <c r="I1" s="7" t="s">
        <v>0</v>
      </c>
      <c r="J1" s="7" t="s">
        <v>0</v>
      </c>
      <c r="K1" s="7" t="s">
        <v>1</v>
      </c>
      <c r="L1" s="7" t="s">
        <v>2</v>
      </c>
      <c r="M1" s="7" t="s">
        <v>3</v>
      </c>
      <c r="N1" s="7" t="s">
        <v>3</v>
      </c>
      <c r="O1" s="7" t="s">
        <v>4</v>
      </c>
      <c r="P1" s="7" t="s">
        <v>4</v>
      </c>
      <c r="Q1" s="7" t="s">
        <v>4</v>
      </c>
      <c r="R1" s="7" t="s">
        <v>5</v>
      </c>
      <c r="S1" s="7" t="s">
        <v>6</v>
      </c>
      <c r="T1" s="7" t="s">
        <v>7</v>
      </c>
      <c r="U1" s="7" t="s">
        <v>8</v>
      </c>
    </row>
    <row r="2" spans="1:21" s="7" customFormat="1">
      <c r="B2" s="7" t="s">
        <v>9</v>
      </c>
      <c r="C2" s="7">
        <v>187</v>
      </c>
      <c r="D2" s="7">
        <v>320</v>
      </c>
      <c r="E2" s="7" t="s">
        <v>10</v>
      </c>
      <c r="F2" s="7">
        <v>673</v>
      </c>
      <c r="G2" s="7">
        <v>2481</v>
      </c>
      <c r="H2" s="7">
        <v>2560</v>
      </c>
      <c r="I2" s="7">
        <v>3176</v>
      </c>
      <c r="J2" s="7">
        <v>663</v>
      </c>
      <c r="K2" s="7">
        <v>2145</v>
      </c>
      <c r="L2" s="7">
        <v>557</v>
      </c>
      <c r="M2" s="7">
        <v>672</v>
      </c>
      <c r="N2" s="7">
        <v>276</v>
      </c>
      <c r="O2" s="7">
        <v>1401</v>
      </c>
      <c r="P2" s="7">
        <v>3065</v>
      </c>
      <c r="Q2" s="7" t="s">
        <v>11</v>
      </c>
      <c r="R2" s="7">
        <v>802</v>
      </c>
      <c r="S2" s="7">
        <v>214</v>
      </c>
      <c r="T2" s="7">
        <v>558</v>
      </c>
      <c r="U2" s="7">
        <v>783</v>
      </c>
    </row>
    <row r="3" spans="1:21">
      <c r="B3">
        <v>1</v>
      </c>
      <c r="D3">
        <v>275</v>
      </c>
      <c r="E3">
        <v>263</v>
      </c>
      <c r="F3">
        <v>268</v>
      </c>
      <c r="G3">
        <v>256</v>
      </c>
      <c r="H3">
        <v>258.5</v>
      </c>
      <c r="K3">
        <v>253</v>
      </c>
      <c r="M3">
        <v>252</v>
      </c>
      <c r="S3">
        <v>263</v>
      </c>
      <c r="T3">
        <v>250</v>
      </c>
    </row>
    <row r="4" spans="1:21">
      <c r="B4">
        <v>3</v>
      </c>
      <c r="C4">
        <v>36</v>
      </c>
      <c r="D4">
        <v>37</v>
      </c>
      <c r="E4">
        <v>36</v>
      </c>
      <c r="F4">
        <v>36.5</v>
      </c>
      <c r="G4">
        <v>33</v>
      </c>
      <c r="H4">
        <v>37</v>
      </c>
      <c r="J4">
        <v>34</v>
      </c>
      <c r="K4">
        <v>37</v>
      </c>
      <c r="L4">
        <v>33</v>
      </c>
      <c r="M4">
        <v>34</v>
      </c>
      <c r="R4">
        <v>35</v>
      </c>
      <c r="S4">
        <v>37.5</v>
      </c>
      <c r="T4">
        <v>34</v>
      </c>
      <c r="U4">
        <v>31</v>
      </c>
    </row>
    <row r="5" spans="1:21">
      <c r="B5">
        <v>4</v>
      </c>
      <c r="D5">
        <v>35.5</v>
      </c>
      <c r="E5">
        <v>33.5</v>
      </c>
      <c r="F5">
        <v>35</v>
      </c>
      <c r="G5">
        <v>32.200000000000003</v>
      </c>
      <c r="H5">
        <v>35</v>
      </c>
      <c r="J5">
        <v>33</v>
      </c>
      <c r="K5">
        <v>34</v>
      </c>
      <c r="R5">
        <v>29</v>
      </c>
      <c r="S5">
        <v>33</v>
      </c>
      <c r="T5">
        <v>31</v>
      </c>
      <c r="U5">
        <v>33</v>
      </c>
    </row>
    <row r="6" spans="1:21">
      <c r="B6">
        <v>5</v>
      </c>
      <c r="C6">
        <v>48</v>
      </c>
      <c r="D6">
        <v>53</v>
      </c>
      <c r="E6">
        <v>51</v>
      </c>
      <c r="F6">
        <v>49.5</v>
      </c>
      <c r="G6">
        <v>51</v>
      </c>
      <c r="H6">
        <v>55</v>
      </c>
      <c r="J6">
        <v>46.5</v>
      </c>
      <c r="K6">
        <v>52</v>
      </c>
      <c r="L6">
        <v>51.5</v>
      </c>
      <c r="N6">
        <v>55</v>
      </c>
      <c r="S6">
        <v>52</v>
      </c>
      <c r="T6">
        <v>51.5</v>
      </c>
      <c r="U6">
        <v>44</v>
      </c>
    </row>
    <row r="7" spans="1:21">
      <c r="A7" s="1"/>
      <c r="B7" s="1">
        <v>6</v>
      </c>
      <c r="C7">
        <v>41</v>
      </c>
      <c r="E7">
        <v>42</v>
      </c>
      <c r="F7">
        <v>42</v>
      </c>
      <c r="G7">
        <v>40</v>
      </c>
      <c r="H7">
        <v>45</v>
      </c>
      <c r="J7">
        <v>40.5</v>
      </c>
      <c r="K7">
        <v>44</v>
      </c>
      <c r="L7">
        <v>41</v>
      </c>
      <c r="M7">
        <v>43</v>
      </c>
      <c r="N7">
        <v>45</v>
      </c>
      <c r="S7">
        <v>44</v>
      </c>
      <c r="T7">
        <v>44</v>
      </c>
      <c r="U7">
        <v>40</v>
      </c>
    </row>
    <row r="8" spans="1:21">
      <c r="B8">
        <v>10</v>
      </c>
      <c r="D8">
        <v>54</v>
      </c>
      <c r="E8">
        <v>49</v>
      </c>
      <c r="F8">
        <v>52</v>
      </c>
      <c r="G8">
        <v>48</v>
      </c>
      <c r="H8">
        <v>52</v>
      </c>
      <c r="I8">
        <v>52</v>
      </c>
      <c r="M8">
        <v>48</v>
      </c>
      <c r="O8">
        <v>47.5</v>
      </c>
      <c r="P8">
        <v>49</v>
      </c>
      <c r="Q8">
        <v>46</v>
      </c>
      <c r="R8">
        <v>44.5</v>
      </c>
      <c r="S8">
        <v>50</v>
      </c>
      <c r="T8">
        <v>50</v>
      </c>
    </row>
    <row r="9" spans="1:21">
      <c r="B9">
        <v>11</v>
      </c>
      <c r="D9">
        <v>52</v>
      </c>
      <c r="E9">
        <v>46</v>
      </c>
      <c r="F9">
        <v>48</v>
      </c>
      <c r="G9">
        <v>48</v>
      </c>
      <c r="H9">
        <v>49</v>
      </c>
      <c r="I9">
        <v>50</v>
      </c>
      <c r="M9">
        <v>47</v>
      </c>
      <c r="O9">
        <v>45</v>
      </c>
      <c r="P9">
        <v>46</v>
      </c>
      <c r="Q9">
        <v>44.3</v>
      </c>
      <c r="R9">
        <v>42</v>
      </c>
      <c r="S9">
        <v>48</v>
      </c>
      <c r="T9">
        <v>47</v>
      </c>
    </row>
    <row r="10" spans="1:21">
      <c r="B10">
        <v>12</v>
      </c>
      <c r="D10">
        <v>42</v>
      </c>
      <c r="E10">
        <v>36.5</v>
      </c>
      <c r="F10">
        <v>38.5</v>
      </c>
      <c r="G10">
        <v>37</v>
      </c>
      <c r="H10">
        <v>40</v>
      </c>
      <c r="O10">
        <v>34</v>
      </c>
      <c r="P10">
        <v>35.5</v>
      </c>
      <c r="R10">
        <v>34.1</v>
      </c>
      <c r="S10">
        <v>38.5</v>
      </c>
      <c r="T10">
        <v>37</v>
      </c>
    </row>
    <row r="11" spans="1:21">
      <c r="B11">
        <v>13</v>
      </c>
      <c r="D11">
        <v>32</v>
      </c>
      <c r="E11">
        <v>29</v>
      </c>
      <c r="F11">
        <v>29.5</v>
      </c>
      <c r="G11">
        <v>29</v>
      </c>
      <c r="H11">
        <v>30</v>
      </c>
      <c r="I11">
        <v>30.1</v>
      </c>
      <c r="M11">
        <v>28</v>
      </c>
      <c r="O11">
        <v>27.7</v>
      </c>
      <c r="P11">
        <v>29.5</v>
      </c>
      <c r="Q11">
        <v>28.5</v>
      </c>
      <c r="R11">
        <v>26.5</v>
      </c>
      <c r="S11">
        <v>30</v>
      </c>
      <c r="T11">
        <v>28</v>
      </c>
    </row>
    <row r="12" spans="1:21">
      <c r="B12">
        <v>14</v>
      </c>
      <c r="D12">
        <v>36</v>
      </c>
      <c r="E12">
        <v>32</v>
      </c>
      <c r="G12">
        <v>33</v>
      </c>
      <c r="H12">
        <v>33</v>
      </c>
      <c r="I12">
        <v>32</v>
      </c>
      <c r="M12">
        <v>29</v>
      </c>
      <c r="O12">
        <v>30.5</v>
      </c>
      <c r="P12">
        <v>31</v>
      </c>
      <c r="Q12">
        <v>30.2</v>
      </c>
      <c r="R12">
        <v>29</v>
      </c>
      <c r="S12">
        <v>34.200000000000003</v>
      </c>
      <c r="T12">
        <v>31</v>
      </c>
    </row>
    <row r="13" spans="1:21">
      <c r="B13">
        <v>7</v>
      </c>
      <c r="C13">
        <v>44.5</v>
      </c>
      <c r="D13">
        <v>50</v>
      </c>
      <c r="E13">
        <v>48</v>
      </c>
      <c r="F13">
        <v>45</v>
      </c>
      <c r="G13">
        <v>46</v>
      </c>
      <c r="H13">
        <v>50</v>
      </c>
      <c r="J13">
        <v>42</v>
      </c>
      <c r="K13">
        <v>47</v>
      </c>
      <c r="L13">
        <v>48</v>
      </c>
      <c r="N13">
        <v>50</v>
      </c>
      <c r="S13">
        <v>47</v>
      </c>
      <c r="T13">
        <v>45</v>
      </c>
      <c r="U13">
        <v>39</v>
      </c>
    </row>
    <row r="14" spans="1:21">
      <c r="B14">
        <v>8</v>
      </c>
      <c r="C14">
        <v>10</v>
      </c>
      <c r="E14">
        <v>10.199999999999999</v>
      </c>
      <c r="F14">
        <v>10.3</v>
      </c>
      <c r="G14">
        <v>12</v>
      </c>
      <c r="H14">
        <v>12</v>
      </c>
      <c r="J14">
        <v>8</v>
      </c>
      <c r="K14">
        <v>12</v>
      </c>
      <c r="L14">
        <v>8.5</v>
      </c>
      <c r="N14">
        <v>13</v>
      </c>
      <c r="S14">
        <v>12.5</v>
      </c>
      <c r="T14">
        <v>12.5</v>
      </c>
      <c r="U14">
        <v>11</v>
      </c>
    </row>
    <row r="15" spans="1:21" s="6" customFormat="1">
      <c r="A15" s="6" t="s">
        <v>12</v>
      </c>
      <c r="C15" s="6">
        <v>187</v>
      </c>
      <c r="D15" s="6">
        <v>320</v>
      </c>
      <c r="E15" s="6" t="s">
        <v>10</v>
      </c>
      <c r="F15" s="6">
        <v>673</v>
      </c>
      <c r="G15" s="6">
        <v>2481</v>
      </c>
      <c r="H15" s="6">
        <v>2560</v>
      </c>
      <c r="I15" s="6">
        <v>3176</v>
      </c>
      <c r="J15" s="6">
        <v>663</v>
      </c>
      <c r="K15" s="6">
        <v>2145</v>
      </c>
      <c r="L15" s="6">
        <v>557</v>
      </c>
      <c r="M15" s="6">
        <v>672</v>
      </c>
      <c r="N15" s="6">
        <v>276</v>
      </c>
      <c r="O15" s="6">
        <v>1401</v>
      </c>
      <c r="P15" s="6">
        <v>3065</v>
      </c>
      <c r="Q15" s="6" t="s">
        <v>11</v>
      </c>
      <c r="R15" s="6">
        <v>802</v>
      </c>
      <c r="S15" s="6">
        <v>214</v>
      </c>
      <c r="T15" s="6">
        <v>558</v>
      </c>
      <c r="U15" s="6">
        <v>783</v>
      </c>
    </row>
    <row r="16" spans="1:21">
      <c r="A16" s="3">
        <v>2.3929999999999998</v>
      </c>
      <c r="B16">
        <v>1</v>
      </c>
      <c r="C16" s="3"/>
      <c r="D16" s="3">
        <f t="shared" ref="D16:T16" si="0">LOG10(D3)-$A16</f>
        <v>4.6332693830263061E-2</v>
      </c>
      <c r="E16" s="3">
        <f t="shared" si="0"/>
        <v>2.6955748489758236E-2</v>
      </c>
      <c r="F16" s="3">
        <f t="shared" si="0"/>
        <v>3.5134794028789162E-2</v>
      </c>
      <c r="G16" s="3">
        <f t="shared" si="0"/>
        <v>1.523996531184979E-2</v>
      </c>
      <c r="H16" s="3">
        <f t="shared" si="0"/>
        <v>1.9460547429961395E-2</v>
      </c>
      <c r="I16" s="3"/>
      <c r="J16" s="3"/>
      <c r="K16" s="3">
        <f t="shared" si="0"/>
        <v>1.0120521175818187E-2</v>
      </c>
      <c r="L16" s="3"/>
      <c r="M16" s="3">
        <f t="shared" si="0"/>
        <v>8.4005407815443967E-3</v>
      </c>
      <c r="N16" s="3"/>
      <c r="O16" s="3"/>
      <c r="P16" s="3"/>
      <c r="Q16" s="3"/>
      <c r="R16" s="3"/>
      <c r="S16" s="3">
        <f t="shared" si="0"/>
        <v>2.6955748489758236E-2</v>
      </c>
      <c r="T16" s="3">
        <f t="shared" si="0"/>
        <v>4.940008672037699E-3</v>
      </c>
      <c r="U16" s="3"/>
    </row>
    <row r="17" spans="1:21">
      <c r="A17" s="3">
        <v>1.399</v>
      </c>
      <c r="B17">
        <v>3</v>
      </c>
      <c r="C17" s="3">
        <f t="shared" ref="C17:U17" si="1">LOG10(C4)-$A17</f>
        <v>0.15730250076728725</v>
      </c>
      <c r="D17" s="3">
        <f t="shared" si="1"/>
        <v>0.16920172406699496</v>
      </c>
      <c r="E17" s="3">
        <f t="shared" si="1"/>
        <v>0.15730250076728725</v>
      </c>
      <c r="F17" s="3">
        <f t="shared" si="1"/>
        <v>0.16329286445647462</v>
      </c>
      <c r="G17" s="3">
        <f t="shared" si="1"/>
        <v>0.1195139398778875</v>
      </c>
      <c r="H17" s="3">
        <f t="shared" si="1"/>
        <v>0.16920172406699496</v>
      </c>
      <c r="I17" s="3"/>
      <c r="J17" s="3">
        <f t="shared" si="1"/>
        <v>0.13247891704225512</v>
      </c>
      <c r="K17" s="3">
        <f t="shared" si="1"/>
        <v>0.16920172406699496</v>
      </c>
      <c r="L17" s="3">
        <f t="shared" si="1"/>
        <v>0.1195139398778875</v>
      </c>
      <c r="M17" s="3">
        <f t="shared" si="1"/>
        <v>0.13247891704225512</v>
      </c>
      <c r="N17" s="3"/>
      <c r="O17" s="3"/>
      <c r="P17" s="3"/>
      <c r="Q17" s="3"/>
      <c r="R17" s="3">
        <f t="shared" si="1"/>
        <v>0.14506804435027565</v>
      </c>
      <c r="S17" s="3">
        <f t="shared" si="1"/>
        <v>0.17503126772771882</v>
      </c>
      <c r="T17" s="3">
        <f t="shared" si="1"/>
        <v>0.13247891704225512</v>
      </c>
      <c r="U17" s="3">
        <f t="shared" si="1"/>
        <v>9.2361693834272618E-2</v>
      </c>
    </row>
    <row r="18" spans="1:21">
      <c r="A18" s="3">
        <v>1.403</v>
      </c>
      <c r="B18">
        <v>4</v>
      </c>
      <c r="C18" s="3"/>
      <c r="D18" s="3">
        <f t="shared" ref="D18:U18" si="2">LOG10(D5)-$A18</f>
        <v>0.14722835305509396</v>
      </c>
      <c r="E18" s="3">
        <f t="shared" si="2"/>
        <v>0.12204480703684517</v>
      </c>
      <c r="F18" s="3">
        <f t="shared" si="2"/>
        <v>0.14106804435027565</v>
      </c>
      <c r="G18" s="3">
        <f t="shared" si="2"/>
        <v>0.10485587169583099</v>
      </c>
      <c r="H18" s="3">
        <f t="shared" si="2"/>
        <v>0.14106804435027565</v>
      </c>
      <c r="I18" s="3"/>
      <c r="J18" s="3">
        <f t="shared" si="2"/>
        <v>0.11551393987788749</v>
      </c>
      <c r="K18" s="3">
        <f t="shared" si="2"/>
        <v>0.12847891704225511</v>
      </c>
      <c r="L18" s="3"/>
      <c r="M18" s="3"/>
      <c r="N18" s="3"/>
      <c r="O18" s="3"/>
      <c r="P18" s="3"/>
      <c r="Q18" s="3"/>
      <c r="R18" s="3">
        <f t="shared" si="2"/>
        <v>5.9397997898956056E-2</v>
      </c>
      <c r="S18" s="3">
        <f t="shared" si="2"/>
        <v>0.11551393987788749</v>
      </c>
      <c r="T18" s="3">
        <f t="shared" si="2"/>
        <v>8.8361693834272614E-2</v>
      </c>
      <c r="U18" s="3">
        <f t="shared" si="2"/>
        <v>0.11551393987788749</v>
      </c>
    </row>
    <row r="19" spans="1:21">
      <c r="A19" s="3">
        <v>1.6080000000000001</v>
      </c>
      <c r="B19">
        <v>5</v>
      </c>
      <c r="C19" s="3">
        <f t="shared" ref="C19:U19" si="3">LOG10(C6)-$A19</f>
        <v>7.3241237375587076E-2</v>
      </c>
      <c r="D19" s="3">
        <f t="shared" si="3"/>
        <v>0.11627586960078884</v>
      </c>
      <c r="E19" s="3">
        <f t="shared" si="3"/>
        <v>9.9570176097936169E-2</v>
      </c>
      <c r="F19" s="3">
        <f t="shared" si="3"/>
        <v>8.660519893356855E-2</v>
      </c>
      <c r="G19" s="3">
        <f t="shared" si="3"/>
        <v>9.9570176097936169E-2</v>
      </c>
      <c r="H19" s="3">
        <f t="shared" si="3"/>
        <v>0.13236268949424379</v>
      </c>
      <c r="I19" s="3"/>
      <c r="J19" s="3">
        <f t="shared" si="3"/>
        <v>5.9452952889953892E-2</v>
      </c>
      <c r="K19" s="3">
        <f t="shared" si="3"/>
        <v>0.10800334363479913</v>
      </c>
      <c r="L19" s="3">
        <f t="shared" si="3"/>
        <v>0.10380722904119088</v>
      </c>
      <c r="M19" s="3"/>
      <c r="N19" s="3">
        <f t="shared" si="3"/>
        <v>0.13236268949424379</v>
      </c>
      <c r="O19" s="3"/>
      <c r="P19" s="3"/>
      <c r="Q19" s="3"/>
      <c r="R19" s="3"/>
      <c r="S19" s="3">
        <f t="shared" si="3"/>
        <v>0.10800334363479913</v>
      </c>
      <c r="T19" s="3">
        <f t="shared" si="3"/>
        <v>0.10380722904119088</v>
      </c>
      <c r="U19" s="3">
        <f t="shared" si="3"/>
        <v>3.5452676486187329E-2</v>
      </c>
    </row>
    <row r="20" spans="1:21">
      <c r="A20" s="3">
        <v>1.544</v>
      </c>
      <c r="B20" s="1">
        <v>6</v>
      </c>
      <c r="C20" s="3">
        <f t="shared" ref="C20:U20" si="4">LOG10(C7)-$A20</f>
        <v>6.8783856719735414E-2</v>
      </c>
      <c r="D20" s="3"/>
      <c r="E20" s="3">
        <f t="shared" si="4"/>
        <v>7.9249290397900518E-2</v>
      </c>
      <c r="F20" s="3">
        <f t="shared" si="4"/>
        <v>7.9249290397900518E-2</v>
      </c>
      <c r="G20" s="3">
        <f t="shared" si="4"/>
        <v>5.8059991327962246E-2</v>
      </c>
      <c r="H20" s="3">
        <f t="shared" si="4"/>
        <v>0.10921251377534369</v>
      </c>
      <c r="I20" s="3"/>
      <c r="J20" s="3">
        <f t="shared" si="4"/>
        <v>6.3455023214668449E-2</v>
      </c>
      <c r="K20" s="3">
        <f t="shared" si="4"/>
        <v>9.9452676486187386E-2</v>
      </c>
      <c r="L20" s="3">
        <f t="shared" si="4"/>
        <v>6.8783856719735414E-2</v>
      </c>
      <c r="M20" s="3">
        <f t="shared" si="4"/>
        <v>8.9468455579586381E-2</v>
      </c>
      <c r="N20" s="3">
        <f t="shared" si="4"/>
        <v>0.10921251377534369</v>
      </c>
      <c r="O20" s="3"/>
      <c r="P20" s="3"/>
      <c r="Q20" s="3"/>
      <c r="R20" s="3"/>
      <c r="S20" s="3">
        <f t="shared" si="4"/>
        <v>9.9452676486187386E-2</v>
      </c>
      <c r="T20" s="3">
        <f t="shared" si="4"/>
        <v>9.9452676486187386E-2</v>
      </c>
      <c r="U20" s="3">
        <f t="shared" si="4"/>
        <v>5.8059991327962246E-2</v>
      </c>
    </row>
    <row r="21" spans="1:21">
      <c r="A21" s="3">
        <v>1.5820000000000001</v>
      </c>
      <c r="B21" s="1">
        <v>10</v>
      </c>
      <c r="C21" s="3"/>
      <c r="D21" s="3">
        <f t="shared" ref="D21:T21" si="5">LOG10(D8)-$A21</f>
        <v>0.15039375982296854</v>
      </c>
      <c r="E21" s="3">
        <f t="shared" si="5"/>
        <v>0.10819608002851355</v>
      </c>
      <c r="F21" s="3">
        <f t="shared" si="5"/>
        <v>0.13400334363479915</v>
      </c>
      <c r="G21" s="3">
        <f t="shared" si="5"/>
        <v>9.9241237375587099E-2</v>
      </c>
      <c r="H21" s="3">
        <f t="shared" si="5"/>
        <v>0.13400334363479915</v>
      </c>
      <c r="I21" s="3">
        <f t="shared" si="5"/>
        <v>0.13400334363479915</v>
      </c>
      <c r="J21" s="3"/>
      <c r="K21" s="3"/>
      <c r="L21" s="3"/>
      <c r="M21" s="3">
        <f t="shared" si="5"/>
        <v>9.9241237375587099E-2</v>
      </c>
      <c r="N21" s="3"/>
      <c r="O21" s="3">
        <f t="shared" si="5"/>
        <v>9.4693609624866504E-2</v>
      </c>
      <c r="P21" s="3">
        <f t="shared" si="5"/>
        <v>0.10819608002851355</v>
      </c>
      <c r="Q21" s="3">
        <f t="shared" si="5"/>
        <v>8.0757831681574022E-2</v>
      </c>
      <c r="R21" s="3">
        <f t="shared" si="5"/>
        <v>6.6360010980931472E-2</v>
      </c>
      <c r="S21" s="3">
        <f t="shared" si="5"/>
        <v>0.11697000433601867</v>
      </c>
      <c r="T21" s="3">
        <f t="shared" si="5"/>
        <v>0.11697000433601867</v>
      </c>
      <c r="U21" s="3"/>
    </row>
    <row r="22" spans="1:21">
      <c r="A22" s="3">
        <v>1.573</v>
      </c>
      <c r="B22">
        <v>11</v>
      </c>
      <c r="C22" s="3"/>
      <c r="D22" s="3">
        <f t="shared" ref="D22:T22" si="6">LOG10(D9)-$A22</f>
        <v>0.14300334363479927</v>
      </c>
      <c r="E22" s="3">
        <f t="shared" si="6"/>
        <v>8.9757831681574141E-2</v>
      </c>
      <c r="F22" s="3">
        <f t="shared" si="6"/>
        <v>0.10824123737558722</v>
      </c>
      <c r="G22" s="3">
        <f t="shared" si="6"/>
        <v>0.10824123737558722</v>
      </c>
      <c r="H22" s="3">
        <f t="shared" si="6"/>
        <v>0.11719608002851367</v>
      </c>
      <c r="I22" s="3">
        <f t="shared" si="6"/>
        <v>0.12597000433601879</v>
      </c>
      <c r="J22" s="3"/>
      <c r="K22" s="3"/>
      <c r="L22" s="3"/>
      <c r="M22" s="3">
        <f t="shared" si="6"/>
        <v>9.909785793571757E-2</v>
      </c>
      <c r="N22" s="3"/>
      <c r="O22" s="3">
        <f t="shared" si="6"/>
        <v>8.0212513775343774E-2</v>
      </c>
      <c r="P22" s="3">
        <f t="shared" si="6"/>
        <v>8.9757831681574141E-2</v>
      </c>
      <c r="Q22" s="3">
        <f t="shared" si="6"/>
        <v>7.3403726223069565E-2</v>
      </c>
      <c r="R22" s="3">
        <f t="shared" si="6"/>
        <v>5.0249290397900603E-2</v>
      </c>
      <c r="S22" s="3">
        <f t="shared" si="6"/>
        <v>0.10824123737558722</v>
      </c>
      <c r="T22" s="3">
        <f t="shared" si="6"/>
        <v>9.909785793571757E-2</v>
      </c>
      <c r="U22" s="3"/>
    </row>
    <row r="23" spans="1:21">
      <c r="A23" s="3">
        <v>1.478</v>
      </c>
      <c r="B23">
        <v>12</v>
      </c>
      <c r="C23" s="3"/>
      <c r="D23" s="3">
        <f t="shared" ref="D23:T23" si="7">LOG10(D10)-$A23</f>
        <v>0.14524929039790058</v>
      </c>
      <c r="E23" s="3">
        <f t="shared" si="7"/>
        <v>8.4292864456474659E-2</v>
      </c>
      <c r="F23" s="3">
        <f t="shared" si="7"/>
        <v>0.10746072950850061</v>
      </c>
      <c r="G23" s="3">
        <f t="shared" si="7"/>
        <v>9.0201724066995004E-2</v>
      </c>
      <c r="H23" s="3">
        <f t="shared" si="7"/>
        <v>0.1240599913279623</v>
      </c>
      <c r="I23" s="3"/>
      <c r="J23" s="3"/>
      <c r="K23" s="3"/>
      <c r="L23" s="3"/>
      <c r="M23" s="3"/>
      <c r="N23" s="3"/>
      <c r="O23" s="3">
        <f t="shared" si="7"/>
        <v>5.3478917042255159E-2</v>
      </c>
      <c r="P23" s="3">
        <f t="shared" si="7"/>
        <v>7.2228353055094008E-2</v>
      </c>
      <c r="Q23" s="3"/>
      <c r="R23" s="3">
        <f t="shared" si="7"/>
        <v>5.4754378992497799E-2</v>
      </c>
      <c r="S23" s="3">
        <f t="shared" si="7"/>
        <v>0.10746072950850061</v>
      </c>
      <c r="T23" s="3">
        <f t="shared" si="7"/>
        <v>9.0201724066995004E-2</v>
      </c>
      <c r="U23" s="3"/>
    </row>
    <row r="24" spans="1:21">
      <c r="A24" s="3">
        <v>1.3740000000000001</v>
      </c>
      <c r="B24">
        <v>13</v>
      </c>
      <c r="C24" s="3"/>
      <c r="D24" s="3">
        <f t="shared" ref="D24:T24" si="8">LOG10(D11)-$A24</f>
        <v>0.13114997831990594</v>
      </c>
      <c r="E24" s="3">
        <f t="shared" si="8"/>
        <v>8.8397997898955971E-2</v>
      </c>
      <c r="F24" s="3">
        <f t="shared" si="8"/>
        <v>9.5822015978162867E-2</v>
      </c>
      <c r="G24" s="3">
        <f t="shared" si="8"/>
        <v>8.8397997898955971E-2</v>
      </c>
      <c r="H24" s="3">
        <f t="shared" si="8"/>
        <v>0.10312125471966227</v>
      </c>
      <c r="I24" s="3">
        <f t="shared" si="8"/>
        <v>0.10456649559384323</v>
      </c>
      <c r="J24" s="3"/>
      <c r="K24" s="3"/>
      <c r="L24" s="3"/>
      <c r="M24" s="3">
        <f t="shared" si="8"/>
        <v>7.3158031342219099E-2</v>
      </c>
      <c r="N24" s="3"/>
      <c r="O24" s="3">
        <f t="shared" si="8"/>
        <v>6.8479769064448526E-2</v>
      </c>
      <c r="P24" s="3">
        <f t="shared" si="8"/>
        <v>9.5822015978162867E-2</v>
      </c>
      <c r="Q24" s="3">
        <f t="shared" si="8"/>
        <v>8.08448600085101E-2</v>
      </c>
      <c r="R24" s="3">
        <f t="shared" si="8"/>
        <v>4.9245873936807794E-2</v>
      </c>
      <c r="S24" s="3">
        <f t="shared" si="8"/>
        <v>0.10312125471966227</v>
      </c>
      <c r="T24" s="3">
        <f t="shared" si="8"/>
        <v>7.3158031342219099E-2</v>
      </c>
      <c r="U24" s="3"/>
    </row>
    <row r="25" spans="1:21">
      <c r="A25" s="3">
        <v>1.419</v>
      </c>
      <c r="B25">
        <v>14</v>
      </c>
      <c r="C25" s="3"/>
      <c r="D25" s="3">
        <f t="shared" ref="D25:T25" si="9">LOG10(D12)-$A25</f>
        <v>0.13730250076728723</v>
      </c>
      <c r="E25" s="3">
        <f t="shared" si="9"/>
        <v>8.6149978319906007E-2</v>
      </c>
      <c r="F25" s="3"/>
      <c r="G25" s="3">
        <f t="shared" si="9"/>
        <v>9.9513939877887481E-2</v>
      </c>
      <c r="H25" s="3">
        <f t="shared" si="9"/>
        <v>9.9513939877887481E-2</v>
      </c>
      <c r="I25" s="3">
        <f t="shared" si="9"/>
        <v>8.6149978319906007E-2</v>
      </c>
      <c r="J25" s="3"/>
      <c r="K25" s="3"/>
      <c r="L25" s="3"/>
      <c r="M25" s="3">
        <f t="shared" si="9"/>
        <v>4.3397997898956042E-2</v>
      </c>
      <c r="N25" s="3"/>
      <c r="O25" s="3">
        <f t="shared" si="9"/>
        <v>6.5299839346785848E-2</v>
      </c>
      <c r="P25" s="3">
        <f t="shared" si="9"/>
        <v>7.23616938342726E-2</v>
      </c>
      <c r="Q25" s="3">
        <f t="shared" si="9"/>
        <v>6.1006942957150478E-2</v>
      </c>
      <c r="R25" s="3">
        <f t="shared" si="9"/>
        <v>4.3397997898956042E-2</v>
      </c>
      <c r="S25" s="3">
        <f t="shared" si="9"/>
        <v>0.11502610605613506</v>
      </c>
      <c r="T25" s="3">
        <f t="shared" si="9"/>
        <v>7.23616938342726E-2</v>
      </c>
      <c r="U25" s="3"/>
    </row>
    <row r="26" spans="1:21">
      <c r="A26" s="3">
        <v>1.556</v>
      </c>
      <c r="B26">
        <v>7</v>
      </c>
      <c r="C26" s="3">
        <f t="shared" ref="C26:U26" si="10">LOG10(C13)-$A26</f>
        <v>9.2360010980931495E-2</v>
      </c>
      <c r="D26" s="3">
        <f t="shared" si="10"/>
        <v>0.1429700043360187</v>
      </c>
      <c r="E26" s="3">
        <f t="shared" si="10"/>
        <v>0.12524123737558712</v>
      </c>
      <c r="F26" s="3">
        <f t="shared" si="10"/>
        <v>9.7212513775343679E-2</v>
      </c>
      <c r="G26" s="3">
        <f t="shared" si="10"/>
        <v>0.10675783168157404</v>
      </c>
      <c r="H26" s="3">
        <f t="shared" si="10"/>
        <v>0.1429700043360187</v>
      </c>
      <c r="I26" s="3"/>
      <c r="J26" s="3">
        <f t="shared" si="10"/>
        <v>6.7249290397900507E-2</v>
      </c>
      <c r="K26" s="3">
        <f t="shared" si="10"/>
        <v>0.11609785793571747</v>
      </c>
      <c r="L26" s="3">
        <f t="shared" si="10"/>
        <v>0.12524123737558712</v>
      </c>
      <c r="M26" s="3"/>
      <c r="N26" s="3">
        <f t="shared" si="10"/>
        <v>0.1429700043360187</v>
      </c>
      <c r="O26" s="3"/>
      <c r="P26" s="3"/>
      <c r="Q26" s="3"/>
      <c r="R26" s="3"/>
      <c r="S26" s="3">
        <f t="shared" si="10"/>
        <v>0.11609785793571747</v>
      </c>
      <c r="T26" s="3">
        <f t="shared" si="10"/>
        <v>9.7212513775343679E-2</v>
      </c>
      <c r="U26" s="3">
        <f t="shared" si="10"/>
        <v>3.5064607026499051E-2</v>
      </c>
    </row>
    <row r="27" spans="1:21">
      <c r="A27" s="3">
        <v>0.94299999999999995</v>
      </c>
      <c r="B27">
        <v>8</v>
      </c>
      <c r="C27" s="3">
        <f t="shared" ref="C27:U27" si="11">LOG10(C14)-$A27</f>
        <v>5.7000000000000051E-2</v>
      </c>
      <c r="D27" s="3"/>
      <c r="E27" s="3">
        <f t="shared" si="11"/>
        <v>6.5600171761917569E-2</v>
      </c>
      <c r="F27" s="3">
        <f t="shared" si="11"/>
        <v>6.9837224705172285E-2</v>
      </c>
      <c r="G27" s="3">
        <f t="shared" si="11"/>
        <v>0.13618124604762494</v>
      </c>
      <c r="H27" s="3">
        <f t="shared" si="11"/>
        <v>0.13618124604762494</v>
      </c>
      <c r="I27" s="3"/>
      <c r="J27" s="3">
        <f t="shared" si="11"/>
        <v>-3.9910013008056411E-2</v>
      </c>
      <c r="K27" s="3">
        <f t="shared" si="11"/>
        <v>0.13618124604762494</v>
      </c>
      <c r="L27" s="3">
        <f t="shared" si="11"/>
        <v>-1.3581074285707206E-2</v>
      </c>
      <c r="M27" s="3"/>
      <c r="N27" s="3">
        <f t="shared" si="11"/>
        <v>0.17094335230683677</v>
      </c>
      <c r="O27" s="3"/>
      <c r="P27" s="3"/>
      <c r="Q27" s="3"/>
      <c r="R27" s="3"/>
      <c r="S27" s="3">
        <f t="shared" si="11"/>
        <v>0.15391001300805651</v>
      </c>
      <c r="T27" s="3">
        <f t="shared" si="11"/>
        <v>0.15391001300805651</v>
      </c>
      <c r="U27" s="3">
        <f t="shared" si="11"/>
        <v>9.839268515822519E-2</v>
      </c>
    </row>
    <row r="28" spans="1:21">
      <c r="B28" s="2" t="s">
        <v>13</v>
      </c>
      <c r="C28" s="2" t="s">
        <v>14</v>
      </c>
      <c r="D28" s="2" t="s">
        <v>15</v>
      </c>
      <c r="E28" s="2" t="s">
        <v>16</v>
      </c>
      <c r="F28" s="2" t="s">
        <v>17</v>
      </c>
      <c r="G28" s="2" t="s">
        <v>18</v>
      </c>
      <c r="I28" t="s">
        <v>20</v>
      </c>
      <c r="J28" t="s">
        <v>21</v>
      </c>
      <c r="K28" t="s">
        <v>22</v>
      </c>
      <c r="L28" s="2"/>
      <c r="M28" s="2"/>
      <c r="N28" s="2"/>
    </row>
    <row r="29" spans="1:21">
      <c r="A29">
        <v>1</v>
      </c>
      <c r="B29">
        <f t="shared" ref="B29:B40" si="12">COUNT(C3:T3)</f>
        <v>9</v>
      </c>
      <c r="C29" s="4">
        <f t="shared" ref="C29:C40" si="13">AVERAGE(C3:T3)</f>
        <v>259.83333333333331</v>
      </c>
      <c r="D29">
        <f t="shared" ref="D29:D40" si="14">MIN(C3:T3)</f>
        <v>250</v>
      </c>
      <c r="E29">
        <f t="shared" ref="E29:E40" si="15">MAX(C3:T3)</f>
        <v>275</v>
      </c>
      <c r="F29" s="5">
        <f t="shared" ref="F29:F40" si="16">STDEV(C3:T3)</f>
        <v>8.2006097334283634</v>
      </c>
      <c r="G29" s="5">
        <f t="shared" ref="G29:G40" si="17">F29*100/C29</f>
        <v>3.1561038101712753</v>
      </c>
      <c r="H29">
        <v>1</v>
      </c>
      <c r="I29" s="3">
        <f>LOG10(C29)-$A16</f>
        <v>2.1694864805198222E-2</v>
      </c>
      <c r="J29" s="3">
        <f t="shared" ref="J29:K40" si="18">LOG10(D29)-$A16</f>
        <v>4.940008672037699E-3</v>
      </c>
      <c r="K29" s="3">
        <f t="shared" si="18"/>
        <v>4.6332693830263061E-2</v>
      </c>
      <c r="L29" s="3"/>
      <c r="M29" s="3"/>
      <c r="N29" s="3"/>
    </row>
    <row r="30" spans="1:21">
      <c r="A30">
        <v>3</v>
      </c>
      <c r="B30">
        <f t="shared" si="12"/>
        <v>13</v>
      </c>
      <c r="C30" s="4">
        <f t="shared" si="13"/>
        <v>35.384615384615387</v>
      </c>
      <c r="D30">
        <f t="shared" si="14"/>
        <v>33</v>
      </c>
      <c r="E30">
        <f t="shared" si="15"/>
        <v>37.5</v>
      </c>
      <c r="F30" s="5">
        <f t="shared" si="16"/>
        <v>1.6221622164291445</v>
      </c>
      <c r="G30" s="5">
        <f t="shared" si="17"/>
        <v>4.5843714812127994</v>
      </c>
      <c r="H30">
        <v>3</v>
      </c>
      <c r="I30" s="3">
        <f t="shared" ref="I30:I40" si="19">LOG10(C30)-$A17</f>
        <v>0.14981447937473735</v>
      </c>
      <c r="J30" s="3">
        <f t="shared" si="18"/>
        <v>0.1195139398778875</v>
      </c>
      <c r="K30" s="3">
        <f t="shared" si="18"/>
        <v>0.17503126772771882</v>
      </c>
      <c r="L30" s="3"/>
      <c r="M30" s="3"/>
      <c r="N30" s="3"/>
    </row>
    <row r="31" spans="1:21">
      <c r="A31">
        <v>4</v>
      </c>
      <c r="B31">
        <f t="shared" si="12"/>
        <v>10</v>
      </c>
      <c r="C31" s="4">
        <f t="shared" si="13"/>
        <v>33.119999999999997</v>
      </c>
      <c r="D31">
        <f t="shared" si="14"/>
        <v>29</v>
      </c>
      <c r="E31">
        <f t="shared" si="15"/>
        <v>35.5</v>
      </c>
      <c r="F31" s="5">
        <f t="shared" si="16"/>
        <v>1.9998888858023256</v>
      </c>
      <c r="G31" s="5">
        <f t="shared" si="17"/>
        <v>6.0383118532678912</v>
      </c>
      <c r="H31">
        <v>4</v>
      </c>
      <c r="I31" s="3">
        <f t="shared" si="19"/>
        <v>0.11709032811284237</v>
      </c>
      <c r="J31" s="3">
        <f t="shared" si="18"/>
        <v>5.9397997898956056E-2</v>
      </c>
      <c r="K31" s="3">
        <f t="shared" si="18"/>
        <v>0.14722835305509396</v>
      </c>
      <c r="L31" s="3"/>
      <c r="M31" s="3"/>
      <c r="N31" s="3"/>
    </row>
    <row r="32" spans="1:21">
      <c r="A32">
        <v>5</v>
      </c>
      <c r="B32">
        <f t="shared" si="12"/>
        <v>12</v>
      </c>
      <c r="C32" s="4">
        <f t="shared" si="13"/>
        <v>51.333333333333336</v>
      </c>
      <c r="D32">
        <f t="shared" si="14"/>
        <v>46.5</v>
      </c>
      <c r="E32">
        <f t="shared" si="15"/>
        <v>55</v>
      </c>
      <c r="F32" s="5">
        <f t="shared" si="16"/>
        <v>2.498484389069572</v>
      </c>
      <c r="G32" s="5">
        <f t="shared" si="17"/>
        <v>4.8671773813043604</v>
      </c>
      <c r="H32">
        <v>5</v>
      </c>
      <c r="I32" s="3">
        <f t="shared" si="19"/>
        <v>0.10239946611680062</v>
      </c>
      <c r="J32" s="3">
        <f t="shared" si="18"/>
        <v>5.9452952889953892E-2</v>
      </c>
      <c r="K32" s="3">
        <f t="shared" si="18"/>
        <v>0.13236268949424379</v>
      </c>
      <c r="L32" s="3"/>
      <c r="M32" s="3"/>
      <c r="N32" s="3"/>
    </row>
    <row r="33" spans="1:19">
      <c r="A33" s="1" t="s">
        <v>19</v>
      </c>
      <c r="B33">
        <f t="shared" si="12"/>
        <v>12</v>
      </c>
      <c r="C33" s="4">
        <f t="shared" si="13"/>
        <v>42.625</v>
      </c>
      <c r="D33">
        <f t="shared" si="14"/>
        <v>40</v>
      </c>
      <c r="E33">
        <f t="shared" si="15"/>
        <v>45</v>
      </c>
      <c r="F33" s="5">
        <f t="shared" si="16"/>
        <v>1.7725815790945856</v>
      </c>
      <c r="G33" s="5">
        <f t="shared" si="17"/>
        <v>4.1585491591661832</v>
      </c>
      <c r="H33" s="1">
        <v>6</v>
      </c>
      <c r="I33" s="3">
        <f t="shared" si="19"/>
        <v>8.5664392000554201E-2</v>
      </c>
      <c r="J33" s="3">
        <f t="shared" si="18"/>
        <v>5.8059991327962246E-2</v>
      </c>
      <c r="K33" s="3">
        <f t="shared" si="18"/>
        <v>0.10921251377534369</v>
      </c>
      <c r="L33" s="3"/>
      <c r="M33" s="3"/>
      <c r="N33" s="3"/>
    </row>
    <row r="34" spans="1:19">
      <c r="A34">
        <v>10</v>
      </c>
      <c r="B34">
        <f t="shared" si="12"/>
        <v>13</v>
      </c>
      <c r="C34" s="4">
        <f t="shared" si="13"/>
        <v>49.384615384615387</v>
      </c>
      <c r="D34">
        <f t="shared" si="14"/>
        <v>44.5</v>
      </c>
      <c r="E34">
        <f t="shared" si="15"/>
        <v>54</v>
      </c>
      <c r="F34" s="5">
        <f t="shared" si="16"/>
        <v>2.6704700440952642</v>
      </c>
      <c r="G34" s="5">
        <f t="shared" si="17"/>
        <v>5.4074938587598806</v>
      </c>
      <c r="H34">
        <v>10</v>
      </c>
      <c r="I34" s="3">
        <f t="shared" si="19"/>
        <v>0.11159167576201634</v>
      </c>
      <c r="J34" s="3">
        <f t="shared" si="18"/>
        <v>6.6360010980931472E-2</v>
      </c>
      <c r="K34" s="3">
        <f t="shared" si="18"/>
        <v>0.15039375982296854</v>
      </c>
      <c r="L34" s="3"/>
      <c r="M34" s="3"/>
      <c r="N34" s="3"/>
    </row>
    <row r="35" spans="1:19">
      <c r="A35">
        <v>11</v>
      </c>
      <c r="B35">
        <f t="shared" si="12"/>
        <v>13</v>
      </c>
      <c r="C35" s="4">
        <f t="shared" si="13"/>
        <v>47.099999999999994</v>
      </c>
      <c r="D35">
        <f t="shared" si="14"/>
        <v>42</v>
      </c>
      <c r="E35">
        <f t="shared" si="15"/>
        <v>52</v>
      </c>
      <c r="F35" s="5">
        <f t="shared" si="16"/>
        <v>2.5683976846794887</v>
      </c>
      <c r="G35" s="5">
        <f t="shared" si="17"/>
        <v>5.4530736405084692</v>
      </c>
      <c r="H35">
        <v>11</v>
      </c>
      <c r="I35" s="3">
        <f t="shared" si="19"/>
        <v>0.10002090712889622</v>
      </c>
      <c r="J35" s="3">
        <f t="shared" si="18"/>
        <v>5.0249290397900603E-2</v>
      </c>
      <c r="K35" s="3">
        <f t="shared" si="18"/>
        <v>0.14300334363479927</v>
      </c>
      <c r="L35" s="3"/>
      <c r="M35" s="3"/>
      <c r="N35" s="3"/>
    </row>
    <row r="36" spans="1:19">
      <c r="A36">
        <v>12</v>
      </c>
      <c r="B36">
        <f t="shared" si="12"/>
        <v>10</v>
      </c>
      <c r="C36" s="4">
        <f t="shared" si="13"/>
        <v>37.31</v>
      </c>
      <c r="D36">
        <f t="shared" si="14"/>
        <v>34</v>
      </c>
      <c r="E36">
        <f t="shared" si="15"/>
        <v>42</v>
      </c>
      <c r="F36" s="5">
        <f t="shared" si="16"/>
        <v>2.5265039525443211</v>
      </c>
      <c r="G36" s="5">
        <f t="shared" si="17"/>
        <v>6.771653584948595</v>
      </c>
      <c r="H36">
        <v>12</v>
      </c>
      <c r="I36" s="3">
        <f t="shared" si="19"/>
        <v>9.3825249040829117E-2</v>
      </c>
      <c r="J36" s="3">
        <f t="shared" si="18"/>
        <v>5.3478917042255159E-2</v>
      </c>
      <c r="K36" s="3">
        <f t="shared" si="18"/>
        <v>0.14524929039790058</v>
      </c>
      <c r="L36" s="3"/>
      <c r="M36" s="3"/>
      <c r="N36" s="3"/>
    </row>
    <row r="37" spans="1:19">
      <c r="A37">
        <v>13</v>
      </c>
      <c r="B37">
        <f t="shared" si="12"/>
        <v>13</v>
      </c>
      <c r="C37" s="4">
        <f t="shared" si="13"/>
        <v>29.061538461538458</v>
      </c>
      <c r="D37">
        <f t="shared" si="14"/>
        <v>26.5</v>
      </c>
      <c r="E37">
        <f t="shared" si="15"/>
        <v>32</v>
      </c>
      <c r="F37" s="5">
        <f t="shared" si="16"/>
        <v>1.3799386831417038</v>
      </c>
      <c r="G37" s="5">
        <f t="shared" si="17"/>
        <v>4.748333213563301</v>
      </c>
      <c r="H37">
        <v>13</v>
      </c>
      <c r="I37" s="3">
        <f t="shared" si="19"/>
        <v>8.9318601278977949E-2</v>
      </c>
      <c r="J37" s="3">
        <f t="shared" si="18"/>
        <v>4.9245873936807794E-2</v>
      </c>
      <c r="K37" s="3">
        <f t="shared" si="18"/>
        <v>0.13114997831990594</v>
      </c>
      <c r="L37" s="3"/>
      <c r="M37" s="3"/>
      <c r="N37" s="3"/>
    </row>
    <row r="38" spans="1:19">
      <c r="A38">
        <v>14</v>
      </c>
      <c r="B38">
        <f t="shared" si="12"/>
        <v>12</v>
      </c>
      <c r="C38" s="4">
        <f t="shared" si="13"/>
        <v>31.741666666666664</v>
      </c>
      <c r="D38">
        <f t="shared" si="14"/>
        <v>29</v>
      </c>
      <c r="E38">
        <f t="shared" si="15"/>
        <v>36</v>
      </c>
      <c r="F38" s="5">
        <f t="shared" si="16"/>
        <v>2.0786614282594322</v>
      </c>
      <c r="G38" s="5">
        <f t="shared" si="17"/>
        <v>6.5486839430593831</v>
      </c>
      <c r="H38">
        <v>14</v>
      </c>
      <c r="I38" s="3">
        <f t="shared" si="19"/>
        <v>8.2629726613321353E-2</v>
      </c>
      <c r="J38" s="3">
        <f t="shared" si="18"/>
        <v>4.3397997898956042E-2</v>
      </c>
      <c r="K38" s="3">
        <f t="shared" si="18"/>
        <v>0.13730250076728723</v>
      </c>
      <c r="L38" s="3"/>
      <c r="M38" s="3"/>
      <c r="N38" s="3"/>
    </row>
    <row r="39" spans="1:19">
      <c r="A39">
        <v>7</v>
      </c>
      <c r="B39">
        <f t="shared" si="12"/>
        <v>12</v>
      </c>
      <c r="C39" s="4">
        <f t="shared" si="13"/>
        <v>46.875</v>
      </c>
      <c r="D39">
        <f t="shared" si="14"/>
        <v>42</v>
      </c>
      <c r="E39">
        <f t="shared" si="15"/>
        <v>50</v>
      </c>
      <c r="F39" s="5">
        <f t="shared" si="16"/>
        <v>2.5056753762028094</v>
      </c>
      <c r="G39" s="5">
        <f t="shared" si="17"/>
        <v>5.3454408025659932</v>
      </c>
      <c r="H39">
        <v>7</v>
      </c>
      <c r="I39" s="3">
        <f t="shared" si="19"/>
        <v>0.11494128073577525</v>
      </c>
      <c r="J39" s="3">
        <f t="shared" si="18"/>
        <v>6.7249290397900507E-2</v>
      </c>
      <c r="K39" s="3">
        <f t="shared" si="18"/>
        <v>0.1429700043360187</v>
      </c>
      <c r="L39" s="3"/>
      <c r="M39" s="3"/>
      <c r="N39" s="3"/>
    </row>
    <row r="40" spans="1:19">
      <c r="A40">
        <v>8</v>
      </c>
      <c r="B40">
        <f t="shared" si="12"/>
        <v>11</v>
      </c>
      <c r="C40" s="4">
        <f t="shared" si="13"/>
        <v>11</v>
      </c>
      <c r="D40">
        <f t="shared" si="14"/>
        <v>8</v>
      </c>
      <c r="E40">
        <f t="shared" si="15"/>
        <v>13</v>
      </c>
      <c r="F40" s="5">
        <f t="shared" si="16"/>
        <v>1.6994116628998435</v>
      </c>
      <c r="G40" s="5">
        <f t="shared" si="17"/>
        <v>15.449196935453124</v>
      </c>
      <c r="H40">
        <v>8</v>
      </c>
      <c r="I40" s="3">
        <f t="shared" si="19"/>
        <v>9.839268515822519E-2</v>
      </c>
      <c r="J40" s="3">
        <f t="shared" si="18"/>
        <v>-3.9910013008056411E-2</v>
      </c>
      <c r="K40" s="3">
        <f t="shared" si="18"/>
        <v>0.17094335230683677</v>
      </c>
      <c r="L40" s="3"/>
      <c r="M40" s="3"/>
      <c r="N40" s="3"/>
    </row>
    <row r="41" spans="1:19">
      <c r="A41" t="s">
        <v>0</v>
      </c>
      <c r="B41" s="2"/>
      <c r="C41" s="2"/>
      <c r="D41" s="2"/>
      <c r="E41" s="2"/>
      <c r="F41" s="2"/>
      <c r="G41" s="2"/>
      <c r="Q41" s="3"/>
      <c r="R41" s="3"/>
      <c r="S41" s="3"/>
    </row>
    <row r="42" spans="1:19">
      <c r="A42">
        <v>1</v>
      </c>
      <c r="C42" s="4"/>
      <c r="F42" s="5"/>
      <c r="G42" s="5"/>
      <c r="I42" s="3"/>
      <c r="J42" s="3"/>
      <c r="K42" s="3"/>
      <c r="N42" s="3"/>
      <c r="O42" s="3"/>
      <c r="P42" s="3"/>
      <c r="Q42" s="3"/>
      <c r="R42" s="3"/>
      <c r="S42" s="3"/>
    </row>
    <row r="43" spans="1:19">
      <c r="A43">
        <v>3</v>
      </c>
      <c r="C43" s="4"/>
      <c r="F43" s="5"/>
      <c r="G43" s="5"/>
      <c r="I43" s="3"/>
      <c r="J43" s="3"/>
      <c r="K43" s="3"/>
      <c r="N43" s="3"/>
      <c r="O43" s="3"/>
      <c r="P43" s="3"/>
      <c r="Q43" s="3"/>
      <c r="R43" s="3"/>
      <c r="S43" s="3"/>
    </row>
    <row r="44" spans="1:19">
      <c r="A44">
        <v>4</v>
      </c>
      <c r="C44" s="4"/>
      <c r="F44" s="5"/>
      <c r="G44" s="5"/>
      <c r="I44" s="3"/>
      <c r="J44" s="3"/>
      <c r="K44" s="3"/>
      <c r="N44" s="3"/>
      <c r="O44" s="3"/>
      <c r="P44" s="3"/>
      <c r="Q44" s="3"/>
      <c r="R44" s="3"/>
      <c r="S44" s="3"/>
    </row>
    <row r="45" spans="1:19">
      <c r="A45">
        <v>5</v>
      </c>
      <c r="C45" s="4"/>
      <c r="F45" s="5"/>
      <c r="G45" s="5"/>
      <c r="I45" s="3"/>
      <c r="J45" s="3"/>
      <c r="K45" s="3"/>
      <c r="N45" s="3"/>
      <c r="O45" s="3"/>
      <c r="P45" s="3"/>
      <c r="Q45" s="3"/>
      <c r="R45" s="3"/>
      <c r="S45" s="3"/>
    </row>
    <row r="46" spans="1:19">
      <c r="A46" s="1" t="s">
        <v>19</v>
      </c>
      <c r="C46" s="4"/>
      <c r="F46" s="5"/>
      <c r="G46" s="5"/>
      <c r="H46" s="1"/>
      <c r="I46" s="3"/>
      <c r="J46" s="3"/>
      <c r="K46" s="3"/>
      <c r="M46" s="1"/>
      <c r="N46" s="3"/>
      <c r="O46" s="3"/>
      <c r="P46" s="3"/>
      <c r="Q46" s="3"/>
      <c r="R46" s="3"/>
      <c r="S46" s="3"/>
    </row>
    <row r="47" spans="1:19">
      <c r="A47">
        <v>10</v>
      </c>
      <c r="C47" s="4"/>
      <c r="F47" s="5"/>
      <c r="G47" s="5"/>
      <c r="I47" s="3"/>
      <c r="J47" s="3"/>
      <c r="K47" s="3"/>
      <c r="N47" s="3"/>
      <c r="O47" s="3"/>
      <c r="P47" s="3"/>
      <c r="Q47" s="3"/>
      <c r="R47" s="3"/>
      <c r="S47" s="3"/>
    </row>
    <row r="48" spans="1:19">
      <c r="A48">
        <v>11</v>
      </c>
      <c r="C48" s="4"/>
      <c r="F48" s="5"/>
      <c r="G48" s="5"/>
      <c r="I48" s="3"/>
      <c r="J48" s="3"/>
      <c r="K48" s="3"/>
      <c r="N48" s="3"/>
      <c r="O48" s="3"/>
      <c r="P48" s="3"/>
      <c r="Q48" s="3"/>
      <c r="R48" s="3"/>
      <c r="S48" s="3"/>
    </row>
    <row r="49" spans="1:19">
      <c r="A49">
        <v>12</v>
      </c>
      <c r="C49" s="4"/>
      <c r="F49" s="5"/>
      <c r="G49" s="5"/>
      <c r="I49" s="3"/>
      <c r="J49" s="3"/>
      <c r="K49" s="3"/>
      <c r="N49" s="3"/>
      <c r="O49" s="3"/>
      <c r="P49" s="3"/>
      <c r="Q49" s="3"/>
      <c r="R49" s="3"/>
      <c r="S49" s="3"/>
    </row>
    <row r="50" spans="1:19">
      <c r="A50">
        <v>13</v>
      </c>
      <c r="C50" s="4"/>
      <c r="F50" s="5"/>
      <c r="G50" s="5"/>
      <c r="I50" s="3"/>
      <c r="J50" s="3"/>
      <c r="K50" s="3"/>
      <c r="N50" s="3"/>
      <c r="O50" s="3"/>
      <c r="P50" s="3"/>
      <c r="Q50" s="3"/>
      <c r="R50" s="3"/>
      <c r="S50" s="3"/>
    </row>
    <row r="51" spans="1:19">
      <c r="A51">
        <v>14</v>
      </c>
      <c r="C51" s="4"/>
      <c r="F51" s="5"/>
      <c r="G51" s="5"/>
      <c r="I51" s="3"/>
      <c r="J51" s="3"/>
      <c r="K51" s="3"/>
      <c r="N51" s="3"/>
      <c r="O51" s="3"/>
      <c r="P51" s="3"/>
      <c r="Q51" s="3"/>
      <c r="R51" s="3"/>
      <c r="S51" s="3"/>
    </row>
    <row r="52" spans="1:19">
      <c r="A52">
        <v>7</v>
      </c>
      <c r="C52" s="4"/>
      <c r="F52" s="5"/>
      <c r="G52" s="5"/>
      <c r="I52" s="3"/>
      <c r="J52" s="3"/>
      <c r="K52" s="3"/>
      <c r="N52" s="3"/>
      <c r="O52" s="3"/>
      <c r="P52" s="3"/>
      <c r="Q52" s="3"/>
      <c r="R52" s="3"/>
      <c r="S52" s="3"/>
    </row>
    <row r="53" spans="1:19">
      <c r="A53">
        <v>8</v>
      </c>
      <c r="C53" s="4"/>
      <c r="F53" s="5"/>
      <c r="G53" s="5"/>
      <c r="I53" s="3"/>
      <c r="J53" s="3"/>
      <c r="K53" s="3"/>
      <c r="N53" s="3"/>
      <c r="O53" s="3"/>
      <c r="P53" s="3"/>
      <c r="Q53" s="3"/>
      <c r="R53" s="3"/>
      <c r="S53" s="3"/>
    </row>
  </sheetData>
  <phoneticPr fontId="1" type="noConversion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1999-08-06T14:39:05Z</dcterms:created>
  <dcterms:modified xsi:type="dcterms:W3CDTF">2017-10-03T06:28:55Z</dcterms:modified>
</cp:coreProperties>
</file>