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9240" yWindow="-240" windowWidth="33220" windowHeight="19680"/>
  </bookViews>
  <sheets>
    <sheet name="Feuil1" sheetId="1" r:id="rId1"/>
  </sheets>
  <definedNames>
    <definedName name="_xlnm.Print_Area">Feuil1!$B$1:$B$33</definedName>
  </definedNam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A32" i="1"/>
  <c r="A31"/>
  <c r="A28"/>
  <c r="A27"/>
  <c r="A26"/>
  <c r="A25"/>
  <c r="A24"/>
  <c r="A23"/>
  <c r="A22"/>
  <c r="A21"/>
  <c r="A20"/>
  <c r="A19"/>
  <c r="F20"/>
  <c r="F32"/>
  <c r="F31"/>
  <c r="A30"/>
  <c r="F30"/>
  <c r="A29"/>
  <c r="F29"/>
  <c r="F28"/>
  <c r="F26"/>
  <c r="F25"/>
  <c r="F24"/>
  <c r="F23"/>
  <c r="F22"/>
  <c r="F21"/>
  <c r="F18"/>
  <c r="D18"/>
  <c r="E18"/>
  <c r="E32"/>
  <c r="D27"/>
  <c r="D28"/>
  <c r="D29"/>
  <c r="D30"/>
  <c r="D31"/>
  <c r="D32"/>
  <c r="E28"/>
  <c r="E19"/>
  <c r="E20"/>
  <c r="E21"/>
  <c r="E22"/>
  <c r="E23"/>
  <c r="E24"/>
  <c r="E25"/>
  <c r="E26"/>
  <c r="C28"/>
  <c r="C29"/>
  <c r="C30"/>
  <c r="C31"/>
  <c r="C32"/>
  <c r="C26"/>
  <c r="C25"/>
  <c r="C24"/>
  <c r="C23"/>
  <c r="C22"/>
  <c r="C21"/>
  <c r="C18"/>
  <c r="D20"/>
  <c r="D21"/>
  <c r="D22"/>
  <c r="D23"/>
  <c r="D24"/>
  <c r="D25"/>
  <c r="D26"/>
  <c r="D19"/>
</calcChain>
</file>

<file path=xl/sharedStrings.xml><?xml version="1.0" encoding="utf-8"?>
<sst xmlns="http://schemas.openxmlformats.org/spreadsheetml/2006/main" count="10" uniqueCount="9">
  <si>
    <t>Log10 onager</t>
  </si>
  <si>
    <t>n=4-22</t>
  </si>
  <si>
    <t>4bis</t>
  </si>
  <si>
    <t>G n=5-61</t>
    <phoneticPr fontId="6"/>
  </si>
  <si>
    <t>SV n=3-5</t>
  </si>
  <si>
    <t>E. grevyi</t>
    <phoneticPr fontId="6"/>
  </si>
  <si>
    <t>KNMER 1582</t>
    <phoneticPr fontId="6"/>
  </si>
  <si>
    <t>KNMER 5361</t>
    <phoneticPr fontId="6"/>
  </si>
  <si>
    <t>A. stenonis vireti</t>
    <phoneticPr fontId="6"/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</si>
</sst>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7">
    <font>
      <sz val="9"/>
      <name val="Geneva"/>
    </font>
    <font>
      <b/>
      <sz val="9"/>
      <name val="Geneva"/>
    </font>
    <font>
      <i/>
      <sz val="9"/>
      <name val="Geneva"/>
    </font>
    <font>
      <sz val="9"/>
      <name val="Geneva"/>
    </font>
    <font>
      <sz val="9"/>
      <color indexed="10"/>
      <name val="Geneva"/>
    </font>
    <font>
      <sz val="9"/>
      <color indexed="8"/>
      <name val="Geneva"/>
    </font>
    <font>
      <sz val="8"/>
      <name val="Geneva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 vertical="top"/>
    </xf>
    <xf numFmtId="164" fontId="0" fillId="0" borderId="0" xfId="0" applyNumberFormat="1"/>
    <xf numFmtId="0" fontId="1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Fill="1" applyAlignment="1">
      <alignment horizontal="left" vertical="top"/>
    </xf>
    <xf numFmtId="165" fontId="4" fillId="0" borderId="0" xfId="0" applyNumberFormat="1" applyFont="1" applyFill="1"/>
    <xf numFmtId="0" fontId="0" fillId="0" borderId="0" xfId="0" applyFill="1" applyAlignment="1">
      <alignment horizontal="center"/>
    </xf>
    <xf numFmtId="164" fontId="4" fillId="0" borderId="0" xfId="0" applyNumberFormat="1" applyFont="1" applyFill="1"/>
    <xf numFmtId="0" fontId="0" fillId="0" borderId="0" xfId="0" applyFill="1"/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left" vertical="top"/>
    </xf>
    <xf numFmtId="12" fontId="3" fillId="0" borderId="0" xfId="0" applyNumberFormat="1" applyFont="1" applyFill="1" applyAlignment="1">
      <alignment horizontal="left"/>
    </xf>
    <xf numFmtId="1" fontId="3" fillId="0" borderId="0" xfId="0" applyNumberFormat="1" applyFont="1" applyFill="1" applyAlignment="1">
      <alignment horizontal="left" vertical="top"/>
    </xf>
    <xf numFmtId="0" fontId="5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165" fontId="0" fillId="0" borderId="0" xfId="0" applyNumberFormat="1"/>
    <xf numFmtId="2" fontId="0" fillId="0" borderId="0" xfId="0" applyNumberFormat="1"/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2" borderId="0" xfId="0" applyFont="1" applyFill="1" applyAlignment="1">
      <alignment horizontal="right"/>
    </xf>
    <xf numFmtId="0" fontId="3" fillId="2" borderId="0" xfId="0" applyFont="1" applyFill="1"/>
    <xf numFmtId="0" fontId="0" fillId="2" borderId="0" xfId="0" applyFont="1" applyFill="1" applyAlignment="1">
      <alignment horizontal="right"/>
    </xf>
    <xf numFmtId="0" fontId="0" fillId="2" borderId="0" xfId="0" applyFill="1"/>
    <xf numFmtId="0" fontId="0" fillId="0" borderId="0" xfId="0" applyFill="1" applyAlignment="1">
      <alignment horizontal="right"/>
    </xf>
    <xf numFmtId="165" fontId="3" fillId="0" borderId="0" xfId="0" applyNumberFormat="1" applyFont="1" applyAlignment="1">
      <alignment horizontal="right"/>
    </xf>
    <xf numFmtId="165" fontId="3" fillId="0" borderId="0" xfId="0" applyNumberFormat="1" applyFont="1" applyFill="1" applyAlignment="1">
      <alignment horizontal="right"/>
    </xf>
    <xf numFmtId="0" fontId="2" fillId="0" borderId="0" xfId="0" applyFont="1" applyAlignment="1">
      <alignment horizontal="center" vertical="top"/>
    </xf>
    <xf numFmtId="0" fontId="4" fillId="0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165" fontId="3" fillId="0" borderId="0" xfId="0" applyNumberFormat="1" applyFont="1"/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title>
      <c:tx>
        <c:rich>
          <a:bodyPr/>
          <a:lstStyle/>
          <a:p>
            <a:pPr>
              <a:defRPr sz="1400"/>
            </a:pPr>
            <a:r>
              <a:rPr lang="fr-FR" sz="1400"/>
              <a:t>Mandible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49019762235603"/>
          <c:y val="0.197929182463303"/>
          <c:w val="0.800000926354794"/>
          <c:h val="0.710275833576358"/>
        </c:manualLayout>
      </c:layout>
      <c:lineChart>
        <c:grouping val="standard"/>
        <c:ser>
          <c:idx val="0"/>
          <c:order val="0"/>
          <c:tx>
            <c:strRef>
              <c:f>Feuil1!$C$18</c:f>
              <c:strCache>
                <c:ptCount val="1"/>
                <c:pt idx="0">
                  <c:v>KNMER 5361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Feuil1!$B$19:$B$32</c:f>
              <c:strCach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4bis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</c:strCache>
            </c:strRef>
          </c:cat>
          <c:val>
            <c:numRef>
              <c:f>Feuil1!$C$19:$C$32</c:f>
              <c:numCache>
                <c:formatCode>0.000</c:formatCode>
                <c:ptCount val="14"/>
                <c:pt idx="2">
                  <c:v>0.2298974470214</c:v>
                </c:pt>
                <c:pt idx="3">
                  <c:v>0.0549201919946984</c:v>
                </c:pt>
                <c:pt idx="4">
                  <c:v>0.0547695110797763</c:v>
                </c:pt>
                <c:pt idx="5">
                  <c:v>0.0578509651611902</c:v>
                </c:pt>
                <c:pt idx="6">
                  <c:v>0.128427064454121</c:v>
                </c:pt>
                <c:pt idx="7">
                  <c:v>0.0209844914821275</c:v>
                </c:pt>
                <c:pt idx="9">
                  <c:v>0.112812166040037</c:v>
                </c:pt>
                <c:pt idx="10">
                  <c:v>0.0690596474031875</c:v>
                </c:pt>
                <c:pt idx="11">
                  <c:v>0.0434761121395586</c:v>
                </c:pt>
                <c:pt idx="12">
                  <c:v>0.153976944765109</c:v>
                </c:pt>
                <c:pt idx="13">
                  <c:v>-0.0163025112223993</c:v>
                </c:pt>
              </c:numCache>
            </c:numRef>
          </c:val>
        </c:ser>
        <c:ser>
          <c:idx val="1"/>
          <c:order val="1"/>
          <c:tx>
            <c:strRef>
              <c:f>Feuil1!$D$18</c:f>
              <c:strCache>
                <c:ptCount val="1"/>
                <c:pt idx="0">
                  <c:v>E. grevyi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strRef>
              <c:f>Feuil1!$B$19:$B$32</c:f>
              <c:strCach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4bis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</c:strCache>
            </c:strRef>
          </c:cat>
          <c:val>
            <c:numRef>
              <c:f>Feuil1!$D$19:$D$32</c:f>
              <c:numCache>
                <c:formatCode>0.000</c:formatCode>
                <c:ptCount val="14"/>
                <c:pt idx="0">
                  <c:v>0.0789230915137842</c:v>
                </c:pt>
                <c:pt idx="1">
                  <c:v>0.0542370980087687</c:v>
                </c:pt>
                <c:pt idx="2">
                  <c:v>0.160943630144831</c:v>
                </c:pt>
                <c:pt idx="3">
                  <c:v>0.0561194280124626</c:v>
                </c:pt>
                <c:pt idx="4">
                  <c:v>0.0485029346466825</c:v>
                </c:pt>
                <c:pt idx="5">
                  <c:v>0.0530381369066077</c:v>
                </c:pt>
                <c:pt idx="6">
                  <c:v>0.087859466508932</c:v>
                </c:pt>
                <c:pt idx="7">
                  <c:v>0.0128271477159652</c:v>
                </c:pt>
                <c:pt idx="8">
                  <c:v>0.0679129410651766</c:v>
                </c:pt>
                <c:pt idx="9">
                  <c:v>0.0769777176576209</c:v>
                </c:pt>
                <c:pt idx="10">
                  <c:v>0.0288286958362385</c:v>
                </c:pt>
                <c:pt idx="11">
                  <c:v>0.0517112881152517</c:v>
                </c:pt>
                <c:pt idx="12">
                  <c:v>0.142149737796203</c:v>
                </c:pt>
                <c:pt idx="13">
                  <c:v>-0.0229988143097848</c:v>
                </c:pt>
              </c:numCache>
            </c:numRef>
          </c:val>
        </c:ser>
        <c:ser>
          <c:idx val="2"/>
          <c:order val="2"/>
          <c:tx>
            <c:strRef>
              <c:f>Feuil1!$E$18</c:f>
              <c:strCache>
                <c:ptCount val="1"/>
                <c:pt idx="0">
                  <c:v>A. stenonis vireti</c:v>
                </c:pt>
              </c:strCache>
            </c:strRef>
          </c:tx>
          <c:spPr>
            <a:ln>
              <a:solidFill>
                <a:srgbClr val="000090"/>
              </a:solidFill>
            </a:ln>
          </c:spPr>
          <c:marker>
            <c:symbol val="square"/>
            <c:size val="7"/>
            <c:spPr>
              <a:solidFill>
                <a:srgbClr val="000090"/>
              </a:solidFill>
            </c:spPr>
          </c:marker>
          <c:cat>
            <c:strRef>
              <c:f>Feuil1!$B$19:$B$32</c:f>
              <c:strCach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4bis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</c:strCache>
            </c:strRef>
          </c:cat>
          <c:val>
            <c:numRef>
              <c:f>Feuil1!$E$19:$E$32</c:f>
              <c:numCache>
                <c:formatCode>0.000</c:formatCode>
                <c:ptCount val="14"/>
                <c:pt idx="0">
                  <c:v>0.118343695901844</c:v>
                </c:pt>
                <c:pt idx="1">
                  <c:v>0.0626146391762519</c:v>
                </c:pt>
                <c:pt idx="2">
                  <c:v>0.219066599369718</c:v>
                </c:pt>
                <c:pt idx="3">
                  <c:v>0.083008371339015</c:v>
                </c:pt>
                <c:pt idx="4">
                  <c:v>0.0880646057801522</c:v>
                </c:pt>
                <c:pt idx="5">
                  <c:v>0.0869579164382785</c:v>
                </c:pt>
                <c:pt idx="6">
                  <c:v>0.12679539885829</c:v>
                </c:pt>
                <c:pt idx="7">
                  <c:v>0.0660859479574771</c:v>
                </c:pt>
                <c:pt idx="9">
                  <c:v>0.149412505991501</c:v>
                </c:pt>
                <c:pt idx="13">
                  <c:v>0.00426479186843287</c:v>
                </c:pt>
              </c:numCache>
            </c:numRef>
          </c:val>
        </c:ser>
        <c:ser>
          <c:idx val="3"/>
          <c:order val="3"/>
          <c:tx>
            <c:strRef>
              <c:f>Feuil1!$F$18</c:f>
              <c:strCache>
                <c:ptCount val="1"/>
                <c:pt idx="0">
                  <c:v>KNMER 1582</c:v>
                </c:pt>
              </c:strCache>
            </c:strRef>
          </c:tx>
          <c:spPr>
            <a:ln>
              <a:solidFill>
                <a:srgbClr val="008000"/>
              </a:solidFill>
            </a:ln>
          </c:spPr>
          <c:marker>
            <c:symbol val="none"/>
          </c:marker>
          <c:cat>
            <c:strRef>
              <c:f>Feuil1!$B$19:$B$32</c:f>
              <c:strCach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4bis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</c:strCache>
            </c:strRef>
          </c:cat>
          <c:val>
            <c:numRef>
              <c:f>Feuil1!$F$19:$F$32</c:f>
              <c:numCache>
                <c:formatCode>0.000</c:formatCode>
                <c:ptCount val="14"/>
                <c:pt idx="1">
                  <c:v>0.112531821345816</c:v>
                </c:pt>
                <c:pt idx="2">
                  <c:v>0.172007363415097</c:v>
                </c:pt>
                <c:pt idx="3">
                  <c:v>0.0961831272694</c:v>
                </c:pt>
                <c:pt idx="4">
                  <c:v>0.0940990356742279</c:v>
                </c:pt>
                <c:pt idx="5">
                  <c:v>0.0960916806795668</c:v>
                </c:pt>
                <c:pt idx="6">
                  <c:v>0.200309071760247</c:v>
                </c:pt>
                <c:pt idx="7">
                  <c:v>0.0960491713349203</c:v>
                </c:pt>
                <c:pt idx="9">
                  <c:v>0.101667394195312</c:v>
                </c:pt>
                <c:pt idx="10">
                  <c:v>0.0807454057283821</c:v>
                </c:pt>
                <c:pt idx="11">
                  <c:v>0.0647219636520404</c:v>
                </c:pt>
                <c:pt idx="12">
                  <c:v>0.164858879123833</c:v>
                </c:pt>
                <c:pt idx="13">
                  <c:v>0.011281010409689</c:v>
                </c:pt>
              </c:numCache>
            </c:numRef>
          </c:val>
        </c:ser>
        <c:marker val="1"/>
        <c:axId val="282368088"/>
        <c:axId val="282371928"/>
      </c:lineChart>
      <c:catAx>
        <c:axId val="282368088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82371928"/>
        <c:crosses val="autoZero"/>
        <c:auto val="1"/>
        <c:lblAlgn val="ctr"/>
        <c:lblOffset val="100"/>
        <c:tickLblSkip val="1"/>
        <c:tickMarkSkip val="1"/>
      </c:catAx>
      <c:valAx>
        <c:axId val="28237192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Log10 differences from E. hemionus onager</a:t>
                </a:r>
              </a:p>
            </c:rich>
          </c:tx>
          <c:layout/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82368088"/>
        <c:crosses val="autoZero"/>
        <c:crossBetween val="midCat"/>
        <c:majorUnit val="0.0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/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</xdr:colOff>
      <xdr:row>34</xdr:row>
      <xdr:rowOff>101600</xdr:rowOff>
    </xdr:from>
    <xdr:to>
      <xdr:col>10</xdr:col>
      <xdr:colOff>12700</xdr:colOff>
      <xdr:row>61</xdr:row>
      <xdr:rowOff>38100</xdr:rowOff>
    </xdr:to>
    <xdr:graphicFrame macro="">
      <xdr:nvGraphicFramePr>
        <xdr:cNvPr id="30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BL47"/>
  <sheetViews>
    <sheetView tabSelected="1" workbookViewId="0">
      <selection activeCell="E4" sqref="E4:E17"/>
    </sheetView>
  </sheetViews>
  <sheetFormatPr baseColWidth="10" defaultColWidth="10.83203125" defaultRowHeight="13"/>
  <cols>
    <col min="1" max="1" width="9.5" customWidth="1"/>
    <col min="2" max="2" width="9.5" style="1" customWidth="1"/>
    <col min="3" max="3" width="11.6640625" customWidth="1"/>
    <col min="4" max="4" width="9.5" customWidth="1"/>
    <col min="5" max="5" width="13.6640625" bestFit="1" customWidth="1"/>
    <col min="6" max="6" width="11.1640625" customWidth="1"/>
    <col min="7" max="12" width="9.5" customWidth="1"/>
    <col min="13" max="13" width="9.5" style="3" customWidth="1"/>
    <col min="14" max="15" width="9.5" customWidth="1"/>
    <col min="16" max="16" width="9.5" style="3" customWidth="1"/>
    <col min="17" max="17" width="9.5" style="4" customWidth="1"/>
  </cols>
  <sheetData>
    <row r="1" spans="1:64" s="1" customFormat="1">
      <c r="D1" s="20"/>
      <c r="E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1"/>
      <c r="AR1" s="20"/>
      <c r="AS1" s="20"/>
      <c r="AT1" s="20"/>
      <c r="AU1" s="20"/>
      <c r="AV1" s="20"/>
      <c r="AW1" s="20"/>
      <c r="AX1" s="20"/>
      <c r="AY1" s="11"/>
      <c r="AZ1" s="11"/>
      <c r="BA1" s="13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</row>
    <row r="2" spans="1:64" s="1" customFormat="1">
      <c r="D2" s="20" t="s">
        <v>3</v>
      </c>
      <c r="E2" s="5" t="s">
        <v>4</v>
      </c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1"/>
      <c r="AR2" s="20"/>
      <c r="AS2" s="20"/>
      <c r="AT2" s="20"/>
      <c r="AU2" s="20"/>
      <c r="AV2" s="20"/>
      <c r="AW2" s="20"/>
      <c r="AX2" s="20"/>
      <c r="AY2" s="14"/>
      <c r="AZ2" s="11"/>
      <c r="BA2" s="15"/>
      <c r="BB2" s="11"/>
      <c r="BC2" s="11"/>
      <c r="BD2" s="11"/>
      <c r="BE2" s="11"/>
      <c r="BF2" s="11"/>
      <c r="BG2" s="12"/>
      <c r="BH2" s="12"/>
      <c r="BI2" s="11"/>
      <c r="BJ2" s="11"/>
      <c r="BK2" s="11"/>
      <c r="BL2" s="11"/>
    </row>
    <row r="3" spans="1:64" s="34" customFormat="1">
      <c r="A3" s="32" t="s">
        <v>1</v>
      </c>
      <c r="B3" s="6"/>
      <c r="C3" s="6" t="s">
        <v>7</v>
      </c>
      <c r="D3" s="33" t="s">
        <v>5</v>
      </c>
      <c r="E3" s="33" t="s">
        <v>8</v>
      </c>
      <c r="F3" s="6" t="s">
        <v>6</v>
      </c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1"/>
      <c r="AR3" s="20"/>
      <c r="AS3" s="20"/>
      <c r="AT3" s="20"/>
      <c r="AU3" s="20"/>
      <c r="AV3" s="20"/>
      <c r="AW3" s="20"/>
      <c r="AX3" s="20"/>
      <c r="AY3" s="12"/>
      <c r="AZ3" s="12"/>
      <c r="BA3" s="12"/>
      <c r="BB3" s="12"/>
      <c r="BC3" s="12"/>
      <c r="BD3" s="12"/>
      <c r="BE3" s="11"/>
      <c r="BF3" s="11"/>
      <c r="BG3" s="12"/>
      <c r="BH3" s="12"/>
      <c r="BI3" s="11"/>
      <c r="BJ3" s="12"/>
      <c r="BK3" s="12"/>
      <c r="BL3" s="12"/>
    </row>
    <row r="4" spans="1:64">
      <c r="A4" s="7">
        <v>384.54545454545456</v>
      </c>
      <c r="B4" s="8">
        <v>1</v>
      </c>
      <c r="C4" s="28"/>
      <c r="D4" s="29">
        <v>461.18032786885249</v>
      </c>
      <c r="E4" s="35">
        <v>505</v>
      </c>
      <c r="H4" s="18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4"/>
      <c r="AX4" s="25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</row>
    <row r="5" spans="1:64">
      <c r="A5" s="7">
        <v>115.14285714285714</v>
      </c>
      <c r="B5" s="8">
        <v>2</v>
      </c>
      <c r="C5" s="28"/>
      <c r="D5" s="29">
        <v>130.45901639344262</v>
      </c>
      <c r="E5" s="35">
        <v>133</v>
      </c>
      <c r="F5">
        <v>149.19999999999999</v>
      </c>
      <c r="H5" s="18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4"/>
      <c r="AX5" s="25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</row>
    <row r="6" spans="1:64">
      <c r="A6" s="7">
        <v>71.738095238095241</v>
      </c>
      <c r="B6" s="8">
        <v>3</v>
      </c>
      <c r="C6" s="28">
        <v>121.8</v>
      </c>
      <c r="D6" s="29">
        <v>103.91864406779661</v>
      </c>
      <c r="E6" s="35">
        <v>118.8</v>
      </c>
      <c r="F6">
        <v>106.6</v>
      </c>
      <c r="H6" s="18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4"/>
      <c r="AX6" s="2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</row>
    <row r="7" spans="1:64">
      <c r="A7" s="7">
        <v>80.454545454545453</v>
      </c>
      <c r="B7" s="8">
        <v>4</v>
      </c>
      <c r="C7" s="28">
        <v>91.3</v>
      </c>
      <c r="D7" s="29">
        <v>91.552459016393442</v>
      </c>
      <c r="E7" s="35">
        <v>97.4</v>
      </c>
      <c r="F7">
        <v>100.4</v>
      </c>
      <c r="H7" s="18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4"/>
      <c r="AX7" s="2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</row>
    <row r="8" spans="1:64">
      <c r="A8" s="7">
        <v>74.400000000000006</v>
      </c>
      <c r="B8" s="8" t="s">
        <v>2</v>
      </c>
      <c r="C8" s="28">
        <v>84.4</v>
      </c>
      <c r="D8" s="29">
        <v>83.190909090909088</v>
      </c>
      <c r="E8" s="35">
        <v>91.125</v>
      </c>
      <c r="F8">
        <v>92.4</v>
      </c>
      <c r="H8" s="18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7"/>
      <c r="AX8" s="27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</row>
    <row r="9" spans="1:64">
      <c r="A9" s="7">
        <v>154.05000000000001</v>
      </c>
      <c r="B9" s="8">
        <v>5</v>
      </c>
      <c r="C9" s="28">
        <v>176</v>
      </c>
      <c r="D9" s="29">
        <v>174.06034482758622</v>
      </c>
      <c r="E9" s="35">
        <v>188.2</v>
      </c>
      <c r="F9">
        <v>192.2</v>
      </c>
      <c r="H9" s="18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4"/>
      <c r="AX9" s="2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</row>
    <row r="10" spans="1:64">
      <c r="A10" s="7">
        <v>74.400000000000006</v>
      </c>
      <c r="B10" s="8">
        <v>6</v>
      </c>
      <c r="C10" s="28">
        <v>100</v>
      </c>
      <c r="D10" s="29">
        <v>91.081967213114751</v>
      </c>
      <c r="E10" s="35">
        <v>99.625</v>
      </c>
      <c r="F10">
        <v>118</v>
      </c>
      <c r="H10" s="18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4"/>
      <c r="AX10" s="2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</row>
    <row r="11" spans="1:64">
      <c r="A11" s="7">
        <v>50.5</v>
      </c>
      <c r="B11" s="8">
        <v>7</v>
      </c>
      <c r="C11" s="28">
        <v>53</v>
      </c>
      <c r="D11" s="29">
        <v>52.013793103448279</v>
      </c>
      <c r="E11" s="35">
        <v>58.8</v>
      </c>
      <c r="F11">
        <v>63</v>
      </c>
      <c r="H11" s="18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4"/>
      <c r="AW11" s="22"/>
      <c r="AX11" s="23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</row>
    <row r="12" spans="1:64">
      <c r="A12" s="7">
        <v>191.54545454545453</v>
      </c>
      <c r="B12" s="8">
        <v>8</v>
      </c>
      <c r="C12" s="28"/>
      <c r="D12" s="29">
        <v>223.96739130434781</v>
      </c>
      <c r="E12" s="35"/>
      <c r="H12" s="18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4"/>
      <c r="AP12" s="4"/>
      <c r="AQ12" s="4"/>
      <c r="AR12" s="22"/>
      <c r="AS12" s="22"/>
      <c r="AT12" s="22"/>
      <c r="AU12" s="22"/>
      <c r="AV12" s="22"/>
      <c r="AW12" s="22"/>
      <c r="AX12" s="22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</row>
    <row r="13" spans="1:64">
      <c r="A13" s="7">
        <v>51.75</v>
      </c>
      <c r="B13" s="8">
        <v>9</v>
      </c>
      <c r="C13" s="28">
        <v>67.099999999999994</v>
      </c>
      <c r="D13" s="30">
        <v>61.785714285714285</v>
      </c>
      <c r="E13" s="35">
        <v>73</v>
      </c>
      <c r="F13">
        <v>65.400000000000006</v>
      </c>
      <c r="H13" s="18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</row>
    <row r="14" spans="1:64">
      <c r="A14" s="7">
        <v>75.0625</v>
      </c>
      <c r="B14" s="8">
        <v>10</v>
      </c>
      <c r="C14" s="28">
        <v>88</v>
      </c>
      <c r="D14" s="30">
        <v>80.214285714285708</v>
      </c>
      <c r="E14" s="35"/>
      <c r="F14">
        <v>90.4</v>
      </c>
      <c r="H14" s="18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</row>
    <row r="15" spans="1:64">
      <c r="A15" s="7">
        <v>99.25</v>
      </c>
      <c r="B15" s="8">
        <v>11</v>
      </c>
      <c r="C15" s="28">
        <v>109.7</v>
      </c>
      <c r="D15" s="30">
        <v>111.8</v>
      </c>
      <c r="E15" s="35"/>
      <c r="F15">
        <v>115.2</v>
      </c>
      <c r="H15" s="18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</row>
    <row r="16" spans="1:64">
      <c r="A16" s="7">
        <v>94</v>
      </c>
      <c r="B16" s="8">
        <v>12</v>
      </c>
      <c r="C16" s="28">
        <v>134</v>
      </c>
      <c r="D16" s="30">
        <v>130.4</v>
      </c>
      <c r="E16" s="35"/>
      <c r="F16">
        <v>137.4</v>
      </c>
      <c r="H16" s="18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7"/>
      <c r="BK16" s="16"/>
      <c r="BL16" s="16"/>
    </row>
    <row r="17" spans="1:64">
      <c r="A17" s="7">
        <v>38</v>
      </c>
      <c r="B17" s="8">
        <v>13</v>
      </c>
      <c r="C17" s="28">
        <v>36.6</v>
      </c>
      <c r="D17" s="30">
        <v>36.04</v>
      </c>
      <c r="E17" s="35">
        <v>38.375</v>
      </c>
      <c r="F17">
        <v>39</v>
      </c>
      <c r="H17" s="18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</row>
    <row r="18" spans="1:64">
      <c r="A18" s="6" t="s">
        <v>0</v>
      </c>
      <c r="B18" s="6"/>
      <c r="C18" s="1" t="str">
        <f>C3</f>
        <v>KNMER 5361</v>
      </c>
      <c r="D18" s="31" t="str">
        <f t="shared" ref="D18:E18" si="0">D3</f>
        <v>E. grevyi</v>
      </c>
      <c r="E18" s="31" t="str">
        <f t="shared" si="0"/>
        <v>A. stenonis vireti</v>
      </c>
      <c r="F18" s="1" t="str">
        <f>F3</f>
        <v>KNMER 1582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</row>
    <row r="19" spans="1:64" s="1" customFormat="1">
      <c r="A19" s="9">
        <f t="shared" ref="A19:A32" si="1">LOG10(A4)</f>
        <v>2.5849476822168174</v>
      </c>
      <c r="B19" s="8">
        <v>1</v>
      </c>
      <c r="C19" s="2"/>
      <c r="D19" s="2">
        <f t="shared" ref="C19:D26" si="2">LOG10(D4)-$A19</f>
        <v>7.8923091513784183E-2</v>
      </c>
      <c r="E19" s="2">
        <f t="shared" ref="E19" si="3">LOG10(E4)-$A19</f>
        <v>0.11834369590184401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</row>
    <row r="20" spans="1:64">
      <c r="A20" s="9">
        <f t="shared" si="1"/>
        <v>2.0612370017908339</v>
      </c>
      <c r="B20" s="8">
        <v>2</v>
      </c>
      <c r="C20" s="2"/>
      <c r="D20" s="2">
        <f t="shared" si="2"/>
        <v>5.4237098008768747E-2</v>
      </c>
      <c r="E20" s="2">
        <f t="shared" ref="E20:F20" si="4">LOG10(E5)-$A20</f>
        <v>6.2614639176251874E-2</v>
      </c>
      <c r="F20" s="2">
        <f t="shared" si="4"/>
        <v>0.11253182134581596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</row>
    <row r="21" spans="1:64">
      <c r="A21" s="9">
        <f t="shared" si="1"/>
        <v>1.8557498412754567</v>
      </c>
      <c r="B21" s="8">
        <v>3</v>
      </c>
      <c r="C21" s="2">
        <f t="shared" si="2"/>
        <v>0.22989744702139969</v>
      </c>
      <c r="D21" s="2">
        <f t="shared" si="2"/>
        <v>0.1609436301448306</v>
      </c>
      <c r="E21" s="2">
        <f t="shared" ref="E21:F21" si="5">LOG10(E6)-$A21</f>
        <v>0.21906659936971806</v>
      </c>
      <c r="F21" s="2">
        <f t="shared" si="5"/>
        <v>0.17200736341509693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</row>
    <row r="22" spans="1:64">
      <c r="A22" s="9">
        <f t="shared" si="1"/>
        <v>1.9055505855396004</v>
      </c>
      <c r="B22" s="8">
        <v>4</v>
      </c>
      <c r="C22" s="2">
        <f t="shared" si="2"/>
        <v>5.4920191994698442E-2</v>
      </c>
      <c r="D22" s="2">
        <f t="shared" si="2"/>
        <v>5.6119428012462613E-2</v>
      </c>
      <c r="E22" s="2">
        <f t="shared" ref="E22:F22" si="6">LOG10(E7)-$A22</f>
        <v>8.3008371339015063E-2</v>
      </c>
      <c r="F22" s="2">
        <f t="shared" si="6"/>
        <v>9.6183127269400037E-2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</row>
    <row r="23" spans="1:64">
      <c r="A23" s="9">
        <f t="shared" si="1"/>
        <v>1.8715729355458788</v>
      </c>
      <c r="B23" s="8" t="s">
        <v>2</v>
      </c>
      <c r="C23" s="2">
        <f t="shared" si="2"/>
        <v>5.4769511079776345E-2</v>
      </c>
      <c r="D23" s="2">
        <f t="shared" si="2"/>
        <v>4.8502934646682538E-2</v>
      </c>
      <c r="E23" s="2">
        <f t="shared" ref="E23:F23" si="7">LOG10(E8)-$A23</f>
        <v>8.8064605780152183E-2</v>
      </c>
      <c r="F23" s="2">
        <f t="shared" si="7"/>
        <v>9.4099035674227949E-2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</row>
    <row r="24" spans="1:64">
      <c r="A24" s="9">
        <f t="shared" si="1"/>
        <v>2.1876617026529597</v>
      </c>
      <c r="B24" s="8">
        <v>5</v>
      </c>
      <c r="C24" s="2">
        <f t="shared" si="2"/>
        <v>5.785096516119026E-2</v>
      </c>
      <c r="D24" s="2">
        <f t="shared" si="2"/>
        <v>5.3038136906607747E-2</v>
      </c>
      <c r="E24" s="2">
        <f t="shared" ref="E24:F24" si="8">LOG10(E9)-$A24</f>
        <v>8.6957916438278549E-2</v>
      </c>
      <c r="F24" s="2">
        <f t="shared" si="8"/>
        <v>9.609168067956686E-2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</row>
    <row r="25" spans="1:64">
      <c r="A25" s="9">
        <f t="shared" si="1"/>
        <v>1.8715729355458788</v>
      </c>
      <c r="B25" s="8">
        <v>6</v>
      </c>
      <c r="C25" s="2">
        <f t="shared" si="2"/>
        <v>0.12842706445412122</v>
      </c>
      <c r="D25" s="2">
        <f t="shared" si="2"/>
        <v>8.785946650893206E-2</v>
      </c>
      <c r="E25" s="2">
        <f t="shared" ref="E25:F25" si="9">LOG10(E10)-$A25</f>
        <v>0.12679539885828994</v>
      </c>
      <c r="F25" s="2">
        <f t="shared" si="9"/>
        <v>0.2003090717602467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</row>
    <row r="26" spans="1:64">
      <c r="A26" s="9">
        <f t="shared" si="1"/>
        <v>1.7032913781186614</v>
      </c>
      <c r="B26" s="8">
        <v>7</v>
      </c>
      <c r="C26" s="2">
        <f t="shared" si="2"/>
        <v>2.0984491482127554E-2</v>
      </c>
      <c r="D26" s="2">
        <f t="shared" si="2"/>
        <v>1.2827147715965159E-2</v>
      </c>
      <c r="E26" s="2">
        <f t="shared" ref="E26:F28" si="10">LOG10(E11)-$A26</f>
        <v>6.6085947957477131E-2</v>
      </c>
      <c r="F26" s="2">
        <f t="shared" si="10"/>
        <v>9.6049171334920302E-2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</row>
    <row r="27" spans="1:64">
      <c r="A27" s="9">
        <f t="shared" si="1"/>
        <v>2.2822718504498751</v>
      </c>
      <c r="B27" s="8">
        <v>8</v>
      </c>
      <c r="C27" s="2"/>
      <c r="D27" s="2">
        <f t="shared" ref="D27" si="11">LOG10(D12)-$A27</f>
        <v>6.7912941065176646E-2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</row>
    <row r="28" spans="1:64">
      <c r="A28" s="9">
        <f t="shared" si="1"/>
        <v>1.7139103541289553</v>
      </c>
      <c r="B28" s="8">
        <v>9</v>
      </c>
      <c r="C28" s="2">
        <f t="shared" ref="C28:D28" si="12">LOG10(C13)-$A28</f>
        <v>0.11281216604003674</v>
      </c>
      <c r="D28" s="2">
        <f t="shared" si="12"/>
        <v>7.6977717657620959E-2</v>
      </c>
      <c r="E28" s="2">
        <f t="shared" si="10"/>
        <v>0.14941250599150058</v>
      </c>
      <c r="F28" s="2">
        <f t="shared" si="10"/>
        <v>0.1016673941953119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</row>
    <row r="29" spans="1:64">
      <c r="A29" s="9">
        <f t="shared" si="1"/>
        <v>1.8754230247469812</v>
      </c>
      <c r="B29" s="8">
        <v>10</v>
      </c>
      <c r="C29" s="2">
        <f t="shared" ref="C29:D29" si="13">LOG10(C14)-$A29</f>
        <v>6.9059647403187485E-2</v>
      </c>
      <c r="D29" s="2">
        <f t="shared" si="13"/>
        <v>2.8828695836238483E-2</v>
      </c>
      <c r="E29" s="2"/>
      <c r="F29" s="2">
        <f t="shared" ref="F29" si="14">LOG10(F14)-$A29</f>
        <v>8.0745405728382069E-2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</row>
    <row r="30" spans="1:64">
      <c r="A30" s="9">
        <f t="shared" si="1"/>
        <v>1.9967305154351527</v>
      </c>
      <c r="B30" s="8">
        <v>11</v>
      </c>
      <c r="C30" s="2">
        <f t="shared" ref="C30:D30" si="15">LOG10(C15)-$A30</f>
        <v>4.3476112139558598E-2</v>
      </c>
      <c r="D30" s="2">
        <f t="shared" si="15"/>
        <v>5.1711288115251719E-2</v>
      </c>
      <c r="E30" s="2"/>
      <c r="F30" s="2">
        <f t="shared" ref="F30" si="16">LOG10(F15)-$A30</f>
        <v>6.4721963652040415E-2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</row>
    <row r="31" spans="1:64">
      <c r="A31" s="9">
        <f t="shared" si="1"/>
        <v>1.9731278535996986</v>
      </c>
      <c r="B31" s="8">
        <v>12</v>
      </c>
      <c r="C31" s="2">
        <f t="shared" ref="C31:D31" si="17">LOG10(C16)-$A31</f>
        <v>0.15397694476510915</v>
      </c>
      <c r="D31" s="2">
        <f t="shared" si="17"/>
        <v>0.14214973779620288</v>
      </c>
      <c r="E31" s="2"/>
      <c r="F31" s="2">
        <f t="shared" ref="F31" si="18">LOG10(F16)-$A31</f>
        <v>0.16485887912383324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</row>
    <row r="32" spans="1:64">
      <c r="A32" s="9">
        <f t="shared" si="1"/>
        <v>1.5797835966168101</v>
      </c>
      <c r="B32" s="8">
        <v>13</v>
      </c>
      <c r="C32" s="2">
        <f t="shared" ref="C32:E32" si="19">LOG10(C17)-$A32</f>
        <v>-1.6302511222399341E-2</v>
      </c>
      <c r="D32" s="2">
        <f t="shared" si="19"/>
        <v>-2.2998814309784787E-2</v>
      </c>
      <c r="E32" s="2">
        <f t="shared" si="19"/>
        <v>4.2647918684328712E-3</v>
      </c>
      <c r="F32" s="2">
        <f t="shared" ref="F32" si="20">LOG10(F17)-$A32</f>
        <v>1.1281010409688985E-2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</row>
    <row r="33" spans="1:12">
      <c r="A33" s="10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>
      <c r="A34" s="10"/>
      <c r="B34" s="5"/>
      <c r="D34" s="18"/>
      <c r="G34" s="19"/>
      <c r="H34" s="19"/>
      <c r="I34" s="5"/>
      <c r="J34" s="2"/>
      <c r="K34" s="2"/>
      <c r="L34" s="2"/>
    </row>
    <row r="35" spans="1:12">
      <c r="A35" s="10"/>
      <c r="B35" s="5"/>
      <c r="D35" s="18"/>
      <c r="G35" s="19"/>
      <c r="H35" s="19"/>
      <c r="I35" s="5"/>
      <c r="J35" s="2"/>
      <c r="K35" s="2"/>
      <c r="L35" s="2"/>
    </row>
    <row r="36" spans="1:12">
      <c r="A36" s="10"/>
      <c r="B36" s="5"/>
      <c r="D36" s="18"/>
      <c r="G36" s="19"/>
      <c r="H36" s="19"/>
      <c r="I36" s="5"/>
      <c r="J36" s="2"/>
      <c r="K36" s="2"/>
      <c r="L36" s="2"/>
    </row>
    <row r="37" spans="1:12">
      <c r="A37" s="10"/>
      <c r="B37" s="5"/>
      <c r="D37" s="18"/>
      <c r="G37" s="19"/>
      <c r="H37" s="19"/>
      <c r="I37" s="5"/>
      <c r="J37" s="2"/>
      <c r="K37" s="2"/>
      <c r="L37" s="2"/>
    </row>
    <row r="38" spans="1:12">
      <c r="A38" s="10"/>
      <c r="B38" s="5"/>
      <c r="D38" s="18"/>
      <c r="G38" s="19"/>
      <c r="H38" s="19"/>
      <c r="I38" s="5"/>
      <c r="J38" s="2"/>
      <c r="K38" s="2"/>
      <c r="L38" s="2"/>
    </row>
    <row r="39" spans="1:12">
      <c r="A39" s="10"/>
      <c r="B39" s="5"/>
      <c r="D39" s="18"/>
      <c r="G39" s="19"/>
      <c r="H39" s="19"/>
      <c r="I39" s="5"/>
      <c r="J39" s="2"/>
      <c r="K39" s="2"/>
      <c r="L39" s="2"/>
    </row>
    <row r="40" spans="1:12">
      <c r="A40" s="10"/>
      <c r="B40" s="5"/>
      <c r="D40" s="18"/>
      <c r="G40" s="19"/>
      <c r="H40" s="19"/>
      <c r="I40" s="5"/>
      <c r="J40" s="2"/>
      <c r="K40" s="2"/>
      <c r="L40" s="2"/>
    </row>
    <row r="41" spans="1:12">
      <c r="A41" s="10"/>
      <c r="B41" s="5"/>
      <c r="D41" s="18"/>
      <c r="G41" s="19"/>
      <c r="H41" s="19"/>
      <c r="I41" s="5"/>
      <c r="J41" s="2"/>
      <c r="K41" s="2"/>
      <c r="L41" s="2"/>
    </row>
    <row r="42" spans="1:12">
      <c r="A42" s="10"/>
      <c r="B42" s="5"/>
      <c r="D42" s="18"/>
      <c r="G42" s="19"/>
      <c r="H42" s="19"/>
      <c r="I42" s="5"/>
      <c r="J42" s="2"/>
      <c r="K42" s="2"/>
      <c r="L42" s="2"/>
    </row>
    <row r="43" spans="1:12">
      <c r="A43" s="10"/>
      <c r="B43" s="5"/>
      <c r="D43" s="18"/>
      <c r="G43" s="19"/>
      <c r="H43" s="19"/>
      <c r="I43" s="5"/>
      <c r="J43" s="2"/>
      <c r="K43" s="2"/>
      <c r="L43" s="2"/>
    </row>
    <row r="44" spans="1:12">
      <c r="A44" s="10"/>
      <c r="B44" s="5"/>
      <c r="D44" s="18"/>
      <c r="G44" s="19"/>
      <c r="H44" s="19"/>
      <c r="I44" s="5"/>
      <c r="J44" s="2"/>
      <c r="K44" s="2"/>
      <c r="L44" s="2"/>
    </row>
    <row r="45" spans="1:12">
      <c r="A45" s="10"/>
      <c r="B45" s="5"/>
      <c r="D45" s="18"/>
      <c r="G45" s="19"/>
      <c r="H45" s="19"/>
      <c r="I45" s="5"/>
      <c r="J45" s="2"/>
      <c r="K45" s="2"/>
      <c r="L45" s="2"/>
    </row>
    <row r="46" spans="1:12">
      <c r="A46" s="10"/>
      <c r="B46" s="5"/>
      <c r="D46" s="18"/>
      <c r="G46" s="19"/>
      <c r="H46" s="19"/>
      <c r="I46" s="5"/>
      <c r="J46" s="2"/>
      <c r="K46" s="2"/>
      <c r="L46" s="2"/>
    </row>
    <row r="47" spans="1:12">
      <c r="A47" s="10"/>
      <c r="B47" s="5"/>
      <c r="D47" s="18"/>
      <c r="G47" s="19"/>
      <c r="H47" s="19"/>
      <c r="I47" s="5"/>
      <c r="J47" s="2"/>
      <c r="K47" s="2"/>
      <c r="L47" s="2"/>
    </row>
  </sheetData>
  <phoneticPr fontId="6"/>
  <pageMargins left="0.75" right="0.75" top="1" bottom="1" header="0.4921259845" footer="0.492125984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MUSEUM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PALEONTOLOGIE</dc:creator>
  <cp:lastModifiedBy>Vera Eisenmann</cp:lastModifiedBy>
  <cp:lastPrinted>2001-01-12T17:26:38Z</cp:lastPrinted>
  <dcterms:created xsi:type="dcterms:W3CDTF">2000-02-23T19:41:57Z</dcterms:created>
  <dcterms:modified xsi:type="dcterms:W3CDTF">2017-07-19T07:31:35Z</dcterms:modified>
</cp:coreProperties>
</file>