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880" yWindow="140" windowWidth="33220" windowHeight="1968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5" i="1"/>
  <c r="F6"/>
  <c r="X6"/>
  <c r="D16"/>
  <c r="E16"/>
  <c r="P33"/>
  <c r="Q33"/>
  <c r="P16"/>
  <c r="Q16"/>
  <c r="R33"/>
  <c r="F33"/>
  <c r="V15"/>
  <c r="W15"/>
  <c r="V36"/>
  <c r="W36"/>
  <c r="X15"/>
  <c r="V42"/>
  <c r="W42"/>
  <c r="V40"/>
  <c r="W40"/>
  <c r="V39"/>
  <c r="W39"/>
  <c r="V33"/>
  <c r="W33"/>
  <c r="V32"/>
  <c r="W32"/>
  <c r="V31"/>
  <c r="W31"/>
  <c r="V26"/>
  <c r="W26"/>
  <c r="V25"/>
  <c r="W25"/>
  <c r="V24"/>
  <c r="W24"/>
  <c r="V23"/>
  <c r="W23"/>
  <c r="V20"/>
  <c r="W20"/>
  <c r="V16"/>
  <c r="W16"/>
  <c r="V10"/>
  <c r="W10"/>
  <c r="V9"/>
  <c r="W9"/>
  <c r="V8"/>
  <c r="W8"/>
  <c r="V7"/>
  <c r="W7"/>
  <c r="V6"/>
  <c r="W6"/>
  <c r="V5"/>
  <c r="W5"/>
  <c r="V4"/>
  <c r="W4"/>
  <c r="P42"/>
  <c r="S19"/>
  <c r="S20"/>
  <c r="S21"/>
  <c r="S22"/>
  <c r="S23"/>
  <c r="S24"/>
  <c r="S15"/>
  <c r="S16"/>
  <c r="S8"/>
  <c r="S9"/>
  <c r="S10"/>
  <c r="S11"/>
  <c r="D39"/>
  <c r="E39"/>
  <c r="P40"/>
  <c r="Q40"/>
  <c r="P39"/>
  <c r="Q39"/>
  <c r="R40"/>
  <c r="F40"/>
  <c r="D8"/>
  <c r="E8"/>
  <c r="J6"/>
  <c r="K6"/>
  <c r="J8"/>
  <c r="K8"/>
  <c r="L6"/>
  <c r="J9"/>
  <c r="K9"/>
  <c r="L9"/>
  <c r="F9"/>
  <c r="J24"/>
  <c r="K24"/>
  <c r="L24"/>
  <c r="F24"/>
  <c r="J25"/>
  <c r="K25"/>
  <c r="L25"/>
  <c r="F25"/>
  <c r="D40"/>
  <c r="E40"/>
  <c r="D33"/>
  <c r="E33"/>
  <c r="J5"/>
  <c r="K5"/>
  <c r="J7"/>
  <c r="K7"/>
  <c r="J10"/>
  <c r="K10"/>
  <c r="J15"/>
  <c r="K15"/>
  <c r="J16"/>
  <c r="K16"/>
  <c r="J20"/>
  <c r="K20"/>
  <c r="J23"/>
  <c r="K23"/>
  <c r="J26"/>
  <c r="K26"/>
  <c r="J31"/>
  <c r="K31"/>
  <c r="J32"/>
  <c r="K32"/>
  <c r="J33"/>
  <c r="K33"/>
  <c r="J36"/>
  <c r="K36"/>
  <c r="J39"/>
  <c r="K39"/>
  <c r="J40"/>
  <c r="K40"/>
  <c r="J42"/>
  <c r="K42"/>
  <c r="J4"/>
  <c r="K4"/>
  <c r="P4"/>
  <c r="Q4"/>
  <c r="P38"/>
  <c r="P37"/>
  <c r="P36"/>
  <c r="P32"/>
  <c r="P31"/>
  <c r="P26"/>
  <c r="P25"/>
  <c r="P24"/>
  <c r="P23"/>
  <c r="P20"/>
  <c r="P15"/>
  <c r="P5"/>
  <c r="P6"/>
  <c r="P7"/>
  <c r="P8"/>
  <c r="P9"/>
  <c r="P10"/>
  <c r="Q9"/>
  <c r="Q6"/>
  <c r="G19"/>
  <c r="G20"/>
  <c r="G21"/>
  <c r="G22"/>
  <c r="G23"/>
  <c r="G24"/>
  <c r="G15"/>
  <c r="G16"/>
  <c r="G8"/>
  <c r="G9"/>
  <c r="G10"/>
  <c r="G11"/>
  <c r="M19"/>
  <c r="M20"/>
  <c r="M21"/>
  <c r="M22"/>
  <c r="M23"/>
  <c r="M24"/>
  <c r="M15"/>
  <c r="M16"/>
  <c r="M8"/>
  <c r="M9"/>
  <c r="M10"/>
  <c r="M11"/>
  <c r="Q24"/>
  <c r="Q25"/>
  <c r="D36"/>
  <c r="E36"/>
  <c r="Q42"/>
  <c r="Q5"/>
  <c r="Q7"/>
  <c r="Q8"/>
  <c r="Q10"/>
  <c r="P12"/>
  <c r="Q12"/>
  <c r="P13"/>
  <c r="Q13"/>
  <c r="Q20"/>
  <c r="Q23"/>
  <c r="Q26"/>
  <c r="Q31"/>
  <c r="Q32"/>
  <c r="Q36"/>
  <c r="Q37"/>
  <c r="Q38"/>
  <c r="D4"/>
  <c r="D5"/>
  <c r="D6"/>
  <c r="D7"/>
  <c r="D9"/>
  <c r="D15"/>
  <c r="D20"/>
  <c r="D23"/>
  <c r="D24"/>
  <c r="D25"/>
  <c r="D26"/>
  <c r="D31"/>
  <c r="D32"/>
  <c r="D42"/>
  <c r="E32"/>
  <c r="E31"/>
  <c r="E26"/>
  <c r="E25"/>
  <c r="E24"/>
  <c r="E23"/>
  <c r="E20"/>
  <c r="E42"/>
  <c r="E4"/>
  <c r="E5"/>
  <c r="E6"/>
  <c r="E7"/>
  <c r="E9"/>
  <c r="A19"/>
  <c r="A20"/>
  <c r="A21"/>
  <c r="A22"/>
  <c r="A23"/>
  <c r="A24"/>
  <c r="A15"/>
  <c r="A16"/>
  <c r="A8"/>
  <c r="A9"/>
  <c r="A10"/>
  <c r="A11"/>
</calcChain>
</file>

<file path=xl/sharedStrings.xml><?xml version="1.0" encoding="utf-8"?>
<sst xmlns="http://schemas.openxmlformats.org/spreadsheetml/2006/main" count="65" uniqueCount="31">
  <si>
    <t>2-5</t>
  </si>
  <si>
    <t>7bis</t>
  </si>
  <si>
    <t>10bis</t>
  </si>
  <si>
    <t>17bis</t>
  </si>
  <si>
    <t>Samaca</t>
  </si>
  <si>
    <t>1,5 years</t>
  </si>
  <si>
    <t>adult</t>
    <phoneticPr fontId="2"/>
  </si>
  <si>
    <t>7lact</t>
  </si>
  <si>
    <t>Musm 492</t>
    <phoneticPr fontId="2"/>
  </si>
  <si>
    <t>E. grevyi</t>
    <phoneticPr fontId="2"/>
  </si>
  <si>
    <t>n=9</t>
    <phoneticPr fontId="2"/>
  </si>
  <si>
    <t>1-2 years</t>
    <phoneticPr fontId="2"/>
  </si>
  <si>
    <t>71,2</t>
    <phoneticPr fontId="2"/>
  </si>
  <si>
    <t>G</t>
    <phoneticPr fontId="2"/>
  </si>
  <si>
    <t>Musm 492-G</t>
    <phoneticPr fontId="2"/>
  </si>
  <si>
    <t>Musm 492-AS</t>
    <phoneticPr fontId="2"/>
  </si>
  <si>
    <t>AS</t>
    <phoneticPr fontId="2"/>
  </si>
  <si>
    <t>2 years</t>
    <phoneticPr fontId="2"/>
  </si>
  <si>
    <t>n=3</t>
    <phoneticPr fontId="2"/>
  </si>
  <si>
    <t>E. afr. som.</t>
    <phoneticPr fontId="2"/>
  </si>
  <si>
    <t>E. hemionus</t>
    <phoneticPr fontId="2"/>
  </si>
  <si>
    <t>H</t>
    <phoneticPr fontId="2"/>
  </si>
  <si>
    <t>Musm 492-H</t>
    <phoneticPr fontId="2"/>
  </si>
  <si>
    <t>7lact/8*100</t>
    <phoneticPr fontId="2"/>
  </si>
  <si>
    <t>1-2 years</t>
    <phoneticPr fontId="2"/>
  </si>
  <si>
    <t>n=6-11</t>
    <phoneticPr fontId="2"/>
  </si>
  <si>
    <t>n=15</t>
  </si>
  <si>
    <t>n=9-10</t>
  </si>
  <si>
    <t>E. burchelli</t>
  </si>
  <si>
    <t>B</t>
    <phoneticPr fontId="2"/>
  </si>
  <si>
    <t>Musm 492-B</t>
    <phoneticPr fontId="2"/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</si>
</sst>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"/>
  </numFmts>
  <fonts count="8">
    <font>
      <sz val="9"/>
      <name val="Geneva"/>
    </font>
    <font>
      <sz val="9"/>
      <name val="Geneva"/>
    </font>
    <font>
      <sz val="8"/>
      <name val="Geneva"/>
    </font>
    <font>
      <sz val="9"/>
      <name val="Geneva"/>
    </font>
    <font>
      <sz val="9"/>
      <name val="Geneva"/>
    </font>
    <font>
      <b/>
      <sz val="9"/>
      <name val="Geneva"/>
    </font>
    <font>
      <sz val="9"/>
      <color indexed="10"/>
      <name val="Geneva"/>
    </font>
    <font>
      <i/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4" fontId="5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quotePrefix="1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2" borderId="0" xfId="0" applyNumberFormat="1" applyFill="1"/>
    <xf numFmtId="164" fontId="6" fillId="0" borderId="0" xfId="0" applyNumberFormat="1" applyFont="1" applyFill="1"/>
    <xf numFmtId="0" fontId="0" fillId="3" borderId="0" xfId="0" applyFill="1"/>
    <xf numFmtId="165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164" fontId="0" fillId="0" borderId="0" xfId="0" applyNumberFormat="1" applyFont="1" applyFill="1"/>
    <xf numFmtId="0" fontId="3" fillId="4" borderId="0" xfId="0" applyFont="1" applyFill="1"/>
    <xf numFmtId="0" fontId="3" fillId="3" borderId="0" xfId="0" applyFont="1" applyFill="1"/>
    <xf numFmtId="0" fontId="0" fillId="0" borderId="0" xfId="0" applyFill="1" applyAlignment="1">
      <alignment horizontal="left" vertical="top"/>
    </xf>
    <xf numFmtId="0" fontId="7" fillId="0" borderId="0" xfId="0" applyFont="1" applyFill="1" applyAlignment="1">
      <alignment horizontal="left"/>
    </xf>
    <xf numFmtId="164" fontId="1" fillId="0" borderId="0" xfId="0" applyNumberFormat="1" applyFont="1" applyFill="1"/>
    <xf numFmtId="0" fontId="3" fillId="5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43"/>
  <sheetViews>
    <sheetView tabSelected="1" workbookViewId="0">
      <selection activeCell="F15" sqref="F15"/>
    </sheetView>
  </sheetViews>
  <sheetFormatPr baseColWidth="10" defaultRowHeight="13"/>
  <cols>
    <col min="1" max="1" width="11.33203125" style="4" customWidth="1"/>
    <col min="2" max="2" width="12.33203125" style="4" customWidth="1"/>
    <col min="3" max="3" width="11.33203125" style="4" customWidth="1"/>
    <col min="4" max="5" width="12.33203125" style="4" customWidth="1"/>
    <col min="6" max="6" width="7" style="4" bestFit="1" customWidth="1"/>
    <col min="7" max="7" width="11.33203125" style="4" customWidth="1"/>
    <col min="8" max="8" width="11.1640625" style="4" customWidth="1"/>
    <col min="9" max="9" width="10.5" style="4" customWidth="1"/>
    <col min="10" max="10" width="8.1640625" style="4" bestFit="1" customWidth="1"/>
    <col min="11" max="11" width="11.6640625" style="4" customWidth="1"/>
    <col min="12" max="12" width="8.1640625" style="4" bestFit="1" customWidth="1"/>
    <col min="13" max="13" width="11.33203125" style="4" customWidth="1"/>
    <col min="14" max="14" width="12.33203125" style="4" customWidth="1"/>
    <col min="15" max="15" width="11.33203125" style="4" customWidth="1"/>
    <col min="16" max="17" width="12.33203125" style="4" customWidth="1"/>
    <col min="18" max="18" width="8.1640625" customWidth="1"/>
    <col min="19" max="19" width="8.1640625" style="4" bestFit="1" customWidth="1"/>
    <col min="20" max="20" width="12" style="4" customWidth="1"/>
    <col min="21" max="21" width="9.6640625" style="4" customWidth="1"/>
    <col min="22" max="22" width="9.33203125" style="4" customWidth="1"/>
    <col min="23" max="23" width="11.5" style="4" customWidth="1"/>
    <col min="24" max="25" width="8.1640625" style="4" bestFit="1" customWidth="1"/>
    <col min="26" max="26" width="8.33203125" style="4" bestFit="1" customWidth="1"/>
    <col min="27" max="27" width="10.1640625" style="4" bestFit="1" customWidth="1"/>
    <col min="28" max="16384" width="10.83203125" style="4"/>
  </cols>
  <sheetData>
    <row r="1" spans="1:24" s="15" customFormat="1">
      <c r="B1" s="6" t="s">
        <v>5</v>
      </c>
      <c r="C1" s="15" t="s">
        <v>10</v>
      </c>
      <c r="D1" s="6"/>
      <c r="E1" s="6" t="s">
        <v>6</v>
      </c>
      <c r="H1" s="6" t="s">
        <v>5</v>
      </c>
      <c r="I1" s="27" t="s">
        <v>25</v>
      </c>
      <c r="K1" s="6" t="s">
        <v>6</v>
      </c>
      <c r="N1" s="6" t="s">
        <v>5</v>
      </c>
      <c r="O1" s="15" t="s">
        <v>18</v>
      </c>
      <c r="P1" s="6"/>
      <c r="Q1" s="6" t="s">
        <v>6</v>
      </c>
      <c r="R1"/>
      <c r="T1" s="6" t="s">
        <v>5</v>
      </c>
      <c r="U1" s="33" t="s">
        <v>26</v>
      </c>
      <c r="W1" s="6" t="s">
        <v>6</v>
      </c>
    </row>
    <row r="2" spans="1:24" s="15" customFormat="1">
      <c r="B2" s="6" t="s">
        <v>4</v>
      </c>
      <c r="C2" s="15" t="s">
        <v>11</v>
      </c>
      <c r="D2" s="6"/>
      <c r="E2" s="6" t="s">
        <v>4</v>
      </c>
      <c r="H2" s="6" t="s">
        <v>4</v>
      </c>
      <c r="I2" s="28" t="s">
        <v>24</v>
      </c>
      <c r="K2" s="6" t="s">
        <v>4</v>
      </c>
      <c r="N2" s="6" t="s">
        <v>4</v>
      </c>
      <c r="O2" s="15" t="s">
        <v>17</v>
      </c>
      <c r="P2" s="6"/>
      <c r="Q2" s="6" t="s">
        <v>4</v>
      </c>
      <c r="R2"/>
      <c r="T2" s="6" t="s">
        <v>4</v>
      </c>
      <c r="U2" s="6" t="s">
        <v>27</v>
      </c>
      <c r="W2" s="6" t="s">
        <v>4</v>
      </c>
    </row>
    <row r="3" spans="1:24" s="15" customFormat="1">
      <c r="B3" s="6" t="s">
        <v>8</v>
      </c>
      <c r="C3" s="6" t="s">
        <v>9</v>
      </c>
      <c r="D3" s="6" t="s">
        <v>13</v>
      </c>
      <c r="E3" s="6" t="s">
        <v>14</v>
      </c>
      <c r="H3" s="6" t="s">
        <v>8</v>
      </c>
      <c r="I3" s="15" t="s">
        <v>20</v>
      </c>
      <c r="J3" s="15" t="s">
        <v>21</v>
      </c>
      <c r="K3" s="6" t="s">
        <v>22</v>
      </c>
      <c r="N3" s="6" t="s">
        <v>8</v>
      </c>
      <c r="O3" s="6" t="s">
        <v>19</v>
      </c>
      <c r="P3" s="6" t="s">
        <v>16</v>
      </c>
      <c r="Q3" s="6" t="s">
        <v>15</v>
      </c>
      <c r="R3"/>
      <c r="T3" s="6" t="s">
        <v>8</v>
      </c>
      <c r="U3" s="34" t="s">
        <v>28</v>
      </c>
      <c r="V3" s="15" t="s">
        <v>29</v>
      </c>
      <c r="W3" s="6" t="s">
        <v>30</v>
      </c>
    </row>
    <row r="4" spans="1:24" s="2" customFormat="1">
      <c r="A4" s="1">
        <v>1</v>
      </c>
      <c r="B4" s="5">
        <v>495</v>
      </c>
      <c r="C4" s="11">
        <v>9.4141362651621208</v>
      </c>
      <c r="D4" s="8">
        <f t="shared" ref="D4:D8" si="0">(B4*C4)/100</f>
        <v>46.5999745125525</v>
      </c>
      <c r="E4" s="8">
        <f t="shared" ref="E4:E8" si="1">(B4+D4)</f>
        <v>541.59997451255254</v>
      </c>
      <c r="G4" s="1">
        <v>1</v>
      </c>
      <c r="H4" s="5">
        <v>495</v>
      </c>
      <c r="I4" s="8">
        <v>12.6</v>
      </c>
      <c r="J4" s="8">
        <f>(H4*I4)/100</f>
        <v>62.37</v>
      </c>
      <c r="K4" s="8">
        <f t="shared" ref="K4:K42" si="2">(H4+J4)</f>
        <v>557.37</v>
      </c>
      <c r="M4" s="1">
        <v>1</v>
      </c>
      <c r="N4" s="5">
        <v>495</v>
      </c>
      <c r="O4" s="13">
        <v>1.6885903535777622</v>
      </c>
      <c r="P4" s="8">
        <f>(N4*O4)/100</f>
        <v>8.3585222502099228</v>
      </c>
      <c r="Q4" s="8">
        <f t="shared" ref="Q4" si="3">(N4+P4)</f>
        <v>503.35852225020994</v>
      </c>
      <c r="R4"/>
      <c r="S4" s="1">
        <v>1</v>
      </c>
      <c r="T4" s="5">
        <v>495</v>
      </c>
      <c r="U4" s="8">
        <v>11.3</v>
      </c>
      <c r="V4" s="8">
        <f>(T4*U4)/100</f>
        <v>55.935000000000002</v>
      </c>
      <c r="W4" s="8">
        <f t="shared" ref="W4" si="4">(T4+V4)</f>
        <v>550.93499999999995</v>
      </c>
    </row>
    <row r="5" spans="1:24" s="2" customFormat="1">
      <c r="A5" s="17">
        <v>2</v>
      </c>
      <c r="B5" s="5">
        <v>252</v>
      </c>
      <c r="C5" s="18">
        <v>10.142961098814459</v>
      </c>
      <c r="D5" s="8">
        <f t="shared" si="0"/>
        <v>25.560261969012437</v>
      </c>
      <c r="E5" s="8">
        <f t="shared" si="1"/>
        <v>277.56026196901246</v>
      </c>
      <c r="G5" s="17">
        <v>2</v>
      </c>
      <c r="H5" s="5">
        <v>252</v>
      </c>
      <c r="I5" s="8">
        <v>14.7</v>
      </c>
      <c r="J5" s="8">
        <f t="shared" ref="J5:J40" si="5">(H5*I5)/100</f>
        <v>37.043999999999997</v>
      </c>
      <c r="K5" s="8">
        <f t="shared" si="2"/>
        <v>289.04399999999998</v>
      </c>
      <c r="M5" s="17">
        <v>2</v>
      </c>
      <c r="N5" s="5">
        <v>252</v>
      </c>
      <c r="O5" s="13">
        <v>0.92383461948679313</v>
      </c>
      <c r="P5" s="8">
        <f t="shared" ref="P5:P10" si="6">(N5*O5)/100</f>
        <v>2.3280632411067188</v>
      </c>
      <c r="Q5" s="16">
        <f t="shared" ref="Q5:Q10" si="7">B5+P5</f>
        <v>254.32806324110672</v>
      </c>
      <c r="R5"/>
      <c r="S5" s="17">
        <v>2</v>
      </c>
      <c r="T5" s="5">
        <v>252</v>
      </c>
      <c r="U5" s="8">
        <v>11.7</v>
      </c>
      <c r="V5" s="8">
        <f t="shared" ref="V5:V40" si="8">(T5*U5)/100</f>
        <v>29.483999999999995</v>
      </c>
      <c r="W5" s="16">
        <f t="shared" ref="W5:W10" si="9">H5+V5</f>
        <v>281.48399999999998</v>
      </c>
    </row>
    <row r="6" spans="1:24">
      <c r="A6" s="19" t="s">
        <v>0</v>
      </c>
      <c r="B6" s="5">
        <v>125.5</v>
      </c>
      <c r="C6" s="18">
        <v>17.581848321591377</v>
      </c>
      <c r="D6" s="8">
        <f t="shared" si="0"/>
        <v>22.065219643597178</v>
      </c>
      <c r="E6" s="8">
        <f t="shared" si="1"/>
        <v>147.56521964359717</v>
      </c>
      <c r="F6" s="37">
        <f>E8*X6</f>
        <v>145.92059795375283</v>
      </c>
      <c r="G6" s="19" t="s">
        <v>0</v>
      </c>
      <c r="H6" s="5">
        <v>125.5</v>
      </c>
      <c r="I6" s="8">
        <v>20.5</v>
      </c>
      <c r="J6" s="8">
        <f t="shared" si="5"/>
        <v>25.727499999999999</v>
      </c>
      <c r="K6" s="8">
        <f t="shared" si="2"/>
        <v>151.22749999999999</v>
      </c>
      <c r="L6" s="4">
        <f>K6/K8</f>
        <v>1.1372198826891262</v>
      </c>
      <c r="M6" s="19" t="s">
        <v>0</v>
      </c>
      <c r="N6" s="5">
        <v>125.5</v>
      </c>
      <c r="O6" s="13">
        <v>7.8226555246053833</v>
      </c>
      <c r="P6" s="8">
        <f t="shared" si="6"/>
        <v>9.8174326833797565</v>
      </c>
      <c r="Q6" s="16">
        <f t="shared" si="7"/>
        <v>135.31743268337976</v>
      </c>
      <c r="S6" s="19" t="s">
        <v>0</v>
      </c>
      <c r="T6" s="5">
        <v>125.5</v>
      </c>
      <c r="U6" s="35">
        <v>21.9</v>
      </c>
      <c r="V6" s="8">
        <f t="shared" si="8"/>
        <v>27.484499999999997</v>
      </c>
      <c r="W6" s="16">
        <f t="shared" si="9"/>
        <v>152.9845</v>
      </c>
      <c r="X6" s="36">
        <f>W6/W8</f>
        <v>1.1019080065689013</v>
      </c>
    </row>
    <row r="7" spans="1:24">
      <c r="A7" s="3">
        <v>3</v>
      </c>
      <c r="B7" s="5">
        <v>118</v>
      </c>
      <c r="C7" s="12">
        <v>9.3156444831085938</v>
      </c>
      <c r="D7" s="8">
        <f t="shared" si="0"/>
        <v>10.99246049006814</v>
      </c>
      <c r="E7" s="24">
        <f t="shared" si="1"/>
        <v>128.99246049006814</v>
      </c>
      <c r="G7" s="3">
        <v>3</v>
      </c>
      <c r="H7" s="5">
        <v>118</v>
      </c>
      <c r="I7" s="8">
        <v>11.8</v>
      </c>
      <c r="J7" s="8">
        <f t="shared" si="5"/>
        <v>13.924000000000001</v>
      </c>
      <c r="K7" s="8">
        <f t="shared" si="2"/>
        <v>131.92400000000001</v>
      </c>
      <c r="M7" s="3">
        <v>3</v>
      </c>
      <c r="N7" s="5">
        <v>118</v>
      </c>
      <c r="O7" s="13">
        <v>0.12004801920767966</v>
      </c>
      <c r="P7" s="8">
        <f t="shared" si="6"/>
        <v>0.14165666266506199</v>
      </c>
      <c r="Q7" s="16">
        <f t="shared" si="7"/>
        <v>118.14165666266506</v>
      </c>
      <c r="S7" s="3">
        <v>3</v>
      </c>
      <c r="T7" s="5">
        <v>118</v>
      </c>
      <c r="U7" s="8">
        <v>10.7</v>
      </c>
      <c r="V7" s="8">
        <f t="shared" si="8"/>
        <v>12.625999999999999</v>
      </c>
      <c r="W7" s="16">
        <f t="shared" si="9"/>
        <v>130.626</v>
      </c>
    </row>
    <row r="8" spans="1:24">
      <c r="A8" s="3">
        <f>A7+1</f>
        <v>4</v>
      </c>
      <c r="B8" s="5">
        <v>122</v>
      </c>
      <c r="C8" s="12">
        <v>8.5454019664545946</v>
      </c>
      <c r="D8" s="8">
        <f t="shared" si="0"/>
        <v>10.425390399074606</v>
      </c>
      <c r="E8" s="24">
        <f t="shared" si="1"/>
        <v>132.42539039907462</v>
      </c>
      <c r="G8" s="3">
        <f>G7+1</f>
        <v>4</v>
      </c>
      <c r="H8" s="5">
        <v>122</v>
      </c>
      <c r="I8" s="8">
        <v>9</v>
      </c>
      <c r="J8" s="8">
        <f t="shared" si="5"/>
        <v>10.98</v>
      </c>
      <c r="K8" s="8">
        <f t="shared" si="2"/>
        <v>132.97999999999999</v>
      </c>
      <c r="M8" s="3">
        <f>M7+1</f>
        <v>4</v>
      </c>
      <c r="N8" s="5">
        <v>122</v>
      </c>
      <c r="O8" s="13">
        <v>3.1933656047131151</v>
      </c>
      <c r="P8" s="8">
        <f t="shared" si="6"/>
        <v>3.8959060377500006</v>
      </c>
      <c r="Q8" s="16">
        <f t="shared" si="7"/>
        <v>125.89590603775</v>
      </c>
      <c r="S8" s="3">
        <f>S7+1</f>
        <v>4</v>
      </c>
      <c r="T8" s="5">
        <v>122</v>
      </c>
      <c r="U8" s="8">
        <v>13.8</v>
      </c>
      <c r="V8" s="8">
        <f t="shared" si="8"/>
        <v>16.836000000000002</v>
      </c>
      <c r="W8" s="16">
        <f t="shared" si="9"/>
        <v>138.83600000000001</v>
      </c>
    </row>
    <row r="9" spans="1:24">
      <c r="A9" s="3">
        <f>A8+1</f>
        <v>5</v>
      </c>
      <c r="B9" s="5">
        <v>127</v>
      </c>
      <c r="C9" s="12">
        <v>4.5519382446719243</v>
      </c>
      <c r="D9" s="8">
        <f>(B9*C9)/100</f>
        <v>5.7809615707333446</v>
      </c>
      <c r="E9" s="8">
        <f>(B9+D9)</f>
        <v>132.78096157073335</v>
      </c>
      <c r="F9" s="31">
        <f>F6*L9</f>
        <v>132.34675713965211</v>
      </c>
      <c r="G9" s="3">
        <f>G8+1</f>
        <v>5</v>
      </c>
      <c r="H9" s="5">
        <v>127</v>
      </c>
      <c r="I9" s="30">
        <v>8</v>
      </c>
      <c r="J9" s="8">
        <f t="shared" si="5"/>
        <v>10.16</v>
      </c>
      <c r="K9" s="8">
        <f t="shared" si="2"/>
        <v>137.16</v>
      </c>
      <c r="L9" s="4">
        <f>K9/K6</f>
        <v>0.9069778975384768</v>
      </c>
      <c r="M9" s="3">
        <f>M8+1</f>
        <v>5</v>
      </c>
      <c r="N9" s="5">
        <v>127</v>
      </c>
      <c r="O9" s="13">
        <v>-1.4966879140107516</v>
      </c>
      <c r="P9" s="8">
        <f t="shared" si="6"/>
        <v>-1.9007936507936547</v>
      </c>
      <c r="Q9" s="16">
        <f t="shared" si="7"/>
        <v>125.09920634920634</v>
      </c>
      <c r="S9" s="3">
        <f>S8+1</f>
        <v>5</v>
      </c>
      <c r="T9" s="5">
        <v>127</v>
      </c>
      <c r="U9" s="35">
        <v>3.8</v>
      </c>
      <c r="V9" s="8">
        <f t="shared" si="8"/>
        <v>4.8259999999999996</v>
      </c>
      <c r="W9" s="16">
        <f t="shared" si="9"/>
        <v>131.82599999999999</v>
      </c>
    </row>
    <row r="10" spans="1:24">
      <c r="A10" s="3">
        <f>A9+1</f>
        <v>6</v>
      </c>
      <c r="B10" s="5">
        <v>102</v>
      </c>
      <c r="C10" s="12"/>
      <c r="D10" s="8"/>
      <c r="E10" s="8"/>
      <c r="G10" s="3">
        <f>G9+1</f>
        <v>6</v>
      </c>
      <c r="H10" s="5">
        <v>102</v>
      </c>
      <c r="I10" s="30">
        <v>18.8</v>
      </c>
      <c r="J10" s="8">
        <f t="shared" si="5"/>
        <v>19.176000000000002</v>
      </c>
      <c r="K10" s="8">
        <f t="shared" si="2"/>
        <v>121.176</v>
      </c>
      <c r="M10" s="3">
        <f>M9+1</f>
        <v>6</v>
      </c>
      <c r="N10" s="5">
        <v>102</v>
      </c>
      <c r="O10" s="13"/>
      <c r="P10" s="8">
        <f t="shared" si="6"/>
        <v>0</v>
      </c>
      <c r="Q10" s="16">
        <f t="shared" si="7"/>
        <v>102</v>
      </c>
      <c r="S10" s="3">
        <f>S9+1</f>
        <v>6</v>
      </c>
      <c r="T10" s="5">
        <v>102</v>
      </c>
      <c r="U10" s="35">
        <v>8</v>
      </c>
      <c r="V10" s="8">
        <f t="shared" si="8"/>
        <v>8.16</v>
      </c>
      <c r="W10" s="16">
        <f t="shared" si="9"/>
        <v>110.16</v>
      </c>
    </row>
    <row r="11" spans="1:24">
      <c r="A11" s="3">
        <f>A10+1</f>
        <v>7</v>
      </c>
      <c r="C11" s="12">
        <v>-5.6227698483496757</v>
      </c>
      <c r="D11" s="8"/>
      <c r="E11" s="5"/>
      <c r="G11" s="3">
        <f>G10+1</f>
        <v>7</v>
      </c>
      <c r="J11" s="8"/>
      <c r="K11" s="8"/>
      <c r="M11" s="3">
        <f>M10+1</f>
        <v>7</v>
      </c>
      <c r="O11" s="13"/>
      <c r="P11" s="8"/>
      <c r="Q11" s="16"/>
      <c r="S11" s="3">
        <f>S10+1</f>
        <v>7</v>
      </c>
      <c r="U11" s="35"/>
      <c r="V11" s="8"/>
    </row>
    <row r="12" spans="1:24">
      <c r="A12" s="20" t="s">
        <v>7</v>
      </c>
      <c r="B12" s="5">
        <v>107</v>
      </c>
      <c r="C12" s="7"/>
      <c r="D12" s="8"/>
      <c r="E12" s="5"/>
      <c r="G12" s="20" t="s">
        <v>7</v>
      </c>
      <c r="H12" s="5">
        <v>107</v>
      </c>
      <c r="I12" s="30">
        <v>90.6</v>
      </c>
      <c r="J12" s="8"/>
      <c r="K12" s="8"/>
      <c r="M12" s="20" t="s">
        <v>7</v>
      </c>
      <c r="N12" s="5">
        <v>107</v>
      </c>
      <c r="O12" s="13">
        <v>69.099999999999994</v>
      </c>
      <c r="P12" s="8">
        <f>(B12-O12)/100</f>
        <v>0.37900000000000006</v>
      </c>
      <c r="Q12" s="16">
        <f>B12+P12</f>
        <v>107.379</v>
      </c>
      <c r="S12" s="20" t="s">
        <v>7</v>
      </c>
      <c r="T12" s="5">
        <v>107</v>
      </c>
      <c r="U12" s="35"/>
      <c r="V12" s="8"/>
    </row>
    <row r="13" spans="1:24">
      <c r="A13" s="3" t="s">
        <v>1</v>
      </c>
      <c r="B13" s="5">
        <v>97</v>
      </c>
      <c r="C13" s="12"/>
      <c r="D13" s="8"/>
      <c r="E13" s="5"/>
      <c r="G13" s="3" t="s">
        <v>1</v>
      </c>
      <c r="H13" s="5">
        <v>97</v>
      </c>
      <c r="J13" s="8"/>
      <c r="K13" s="8"/>
      <c r="M13" s="3" t="s">
        <v>1</v>
      </c>
      <c r="N13" s="5">
        <v>97</v>
      </c>
      <c r="O13" s="5"/>
      <c r="P13" s="8">
        <f>(B13-O13)/100</f>
        <v>0.97</v>
      </c>
      <c r="Q13" s="16">
        <f>B13+P13</f>
        <v>97.97</v>
      </c>
      <c r="S13" s="3" t="s">
        <v>1</v>
      </c>
      <c r="T13" s="5">
        <v>97</v>
      </c>
      <c r="U13" s="35"/>
      <c r="V13" s="8"/>
    </row>
    <row r="14" spans="1:24">
      <c r="A14" s="3">
        <v>8</v>
      </c>
      <c r="B14" s="5"/>
      <c r="C14" s="12"/>
      <c r="D14" s="8"/>
      <c r="E14" s="5">
        <v>183.2</v>
      </c>
      <c r="G14" s="3">
        <v>8</v>
      </c>
      <c r="H14" s="5"/>
      <c r="J14" s="8"/>
      <c r="K14" s="8">
        <v>168.2</v>
      </c>
      <c r="M14" s="3">
        <v>8</v>
      </c>
      <c r="N14" s="5"/>
      <c r="O14" s="5"/>
      <c r="P14" s="8"/>
      <c r="Q14" s="16"/>
      <c r="S14" s="3">
        <v>8</v>
      </c>
      <c r="T14" s="5"/>
      <c r="U14" s="35"/>
      <c r="V14" s="8"/>
      <c r="W14" s="16">
        <v>180.1</v>
      </c>
    </row>
    <row r="15" spans="1:24">
      <c r="A15" s="3">
        <f>A14+1</f>
        <v>9</v>
      </c>
      <c r="B15" s="5">
        <v>66</v>
      </c>
      <c r="C15" s="12">
        <v>8.1183574879227152</v>
      </c>
      <c r="D15" s="8">
        <f>(B15*C15)/100</f>
        <v>5.3581159420289914</v>
      </c>
      <c r="E15" s="5"/>
      <c r="F15" s="37">
        <f>E36*X15</f>
        <v>75.388397458759712</v>
      </c>
      <c r="G15" s="3">
        <f>G14+1</f>
        <v>9</v>
      </c>
      <c r="H15" s="5">
        <v>66</v>
      </c>
      <c r="I15" s="8">
        <v>11.5</v>
      </c>
      <c r="J15" s="8">
        <f t="shared" si="5"/>
        <v>7.59</v>
      </c>
      <c r="K15" s="8">
        <f t="shared" si="2"/>
        <v>73.59</v>
      </c>
      <c r="M15" s="3">
        <f>M14+1</f>
        <v>9</v>
      </c>
      <c r="N15" s="5">
        <v>66</v>
      </c>
      <c r="O15" s="13">
        <v>0.93149038461537437</v>
      </c>
      <c r="P15" s="8">
        <f>(B15-O15)/100</f>
        <v>0.65068509615384629</v>
      </c>
      <c r="Q15" s="16">
        <v>180.9</v>
      </c>
      <c r="S15" s="3">
        <f>S14+1</f>
        <v>9</v>
      </c>
      <c r="T15" s="5">
        <v>66</v>
      </c>
      <c r="U15" s="8">
        <v>13</v>
      </c>
      <c r="V15" s="8">
        <f t="shared" si="8"/>
        <v>8.58</v>
      </c>
      <c r="W15" s="16">
        <f t="shared" ref="W15:W16" si="10">H15+V15</f>
        <v>74.58</v>
      </c>
      <c r="X15" s="36">
        <f>W15/W36</f>
        <v>0.72197483059051304</v>
      </c>
    </row>
    <row r="16" spans="1:24">
      <c r="A16" s="3">
        <f>A15+1</f>
        <v>10</v>
      </c>
      <c r="B16" s="5">
        <v>41.5</v>
      </c>
      <c r="C16" s="12">
        <v>17.373107103835014</v>
      </c>
      <c r="D16" s="8">
        <f>(B16*C16)/100</f>
        <v>7.2098394480915307</v>
      </c>
      <c r="E16" s="24">
        <f>(B16+D16)</f>
        <v>48.709839448091529</v>
      </c>
      <c r="G16" s="3">
        <f>G15+1</f>
        <v>10</v>
      </c>
      <c r="H16" s="5">
        <v>41.5</v>
      </c>
      <c r="I16" s="8">
        <v>19.7</v>
      </c>
      <c r="J16" s="8">
        <f t="shared" si="5"/>
        <v>8.1754999999999995</v>
      </c>
      <c r="K16" s="8">
        <f t="shared" si="2"/>
        <v>49.6755</v>
      </c>
      <c r="M16" s="3">
        <f>M15+1</f>
        <v>10</v>
      </c>
      <c r="N16" s="5">
        <v>41.5</v>
      </c>
      <c r="O16" s="13">
        <v>10.612728503723762</v>
      </c>
      <c r="P16" s="8">
        <f>(B16-O16)/100</f>
        <v>0.30887271496276236</v>
      </c>
      <c r="Q16" s="16">
        <f>B16+P16</f>
        <v>41.80887271496276</v>
      </c>
      <c r="S16" s="3">
        <f>S15+1</f>
        <v>10</v>
      </c>
      <c r="T16" s="5">
        <v>41.5</v>
      </c>
      <c r="U16" s="8">
        <v>20.100000000000001</v>
      </c>
      <c r="V16" s="8">
        <f t="shared" si="8"/>
        <v>8.3415000000000017</v>
      </c>
      <c r="W16" s="16">
        <f t="shared" si="10"/>
        <v>49.841500000000003</v>
      </c>
    </row>
    <row r="17" spans="1:23">
      <c r="A17" s="3" t="s">
        <v>2</v>
      </c>
      <c r="B17" s="5">
        <v>40</v>
      </c>
      <c r="C17" s="12"/>
      <c r="D17" s="8"/>
      <c r="E17" s="8"/>
      <c r="G17" s="3" t="s">
        <v>2</v>
      </c>
      <c r="H17" s="5">
        <v>40</v>
      </c>
      <c r="I17" s="8"/>
      <c r="J17" s="8"/>
      <c r="K17" s="8"/>
      <c r="M17" s="3" t="s">
        <v>2</v>
      </c>
      <c r="N17" s="5">
        <v>40</v>
      </c>
      <c r="O17" s="13"/>
      <c r="P17" s="8"/>
      <c r="Q17" s="16"/>
      <c r="S17" s="3" t="s">
        <v>2</v>
      </c>
      <c r="T17" s="5">
        <v>40</v>
      </c>
      <c r="U17" s="8"/>
      <c r="V17" s="8"/>
    </row>
    <row r="18" spans="1:23">
      <c r="A18" s="3">
        <v>11</v>
      </c>
      <c r="B18" s="5">
        <v>145</v>
      </c>
      <c r="C18" s="12"/>
      <c r="D18" s="8"/>
      <c r="E18" s="8"/>
      <c r="G18" s="3">
        <v>11</v>
      </c>
      <c r="H18" s="5">
        <v>145</v>
      </c>
      <c r="I18" s="8"/>
      <c r="J18" s="8"/>
      <c r="K18" s="8"/>
      <c r="M18" s="3">
        <v>11</v>
      </c>
      <c r="N18" s="5">
        <v>145</v>
      </c>
      <c r="O18" s="13"/>
      <c r="P18" s="8"/>
      <c r="Q18" s="16"/>
      <c r="S18" s="3">
        <v>11</v>
      </c>
      <c r="T18" s="5">
        <v>145</v>
      </c>
      <c r="U18" s="8"/>
      <c r="V18" s="8"/>
    </row>
    <row r="19" spans="1:23">
      <c r="A19" s="3">
        <f t="shared" ref="A19:A24" si="11">A18+1</f>
        <v>12</v>
      </c>
      <c r="B19" s="5">
        <v>362</v>
      </c>
      <c r="C19" s="12"/>
      <c r="D19" s="8"/>
      <c r="E19" s="8"/>
      <c r="G19" s="3">
        <f t="shared" ref="G19:G24" si="12">G18+1</f>
        <v>12</v>
      </c>
      <c r="H19" s="5">
        <v>362</v>
      </c>
      <c r="I19" s="8"/>
      <c r="J19" s="8"/>
      <c r="K19" s="8"/>
      <c r="M19" s="3">
        <f t="shared" ref="M19:M24" si="13">M18+1</f>
        <v>12</v>
      </c>
      <c r="N19" s="5">
        <v>362</v>
      </c>
      <c r="O19" s="13"/>
      <c r="P19" s="8"/>
      <c r="Q19" s="16"/>
      <c r="S19" s="3">
        <f t="shared" ref="S19:S24" si="14">S18+1</f>
        <v>12</v>
      </c>
      <c r="T19" s="5">
        <v>362</v>
      </c>
      <c r="U19" s="8"/>
      <c r="V19" s="8"/>
    </row>
    <row r="20" spans="1:23">
      <c r="A20" s="3">
        <f t="shared" si="11"/>
        <v>13</v>
      </c>
      <c r="B20" s="5">
        <v>196</v>
      </c>
      <c r="C20" s="12">
        <v>9.294966581889156</v>
      </c>
      <c r="D20" s="8">
        <f>(B20*C20)/100</f>
        <v>18.218134500502746</v>
      </c>
      <c r="E20" s="24">
        <f>(B20+D20)</f>
        <v>214.21813450050274</v>
      </c>
      <c r="G20" s="3">
        <f t="shared" si="12"/>
        <v>13</v>
      </c>
      <c r="H20" s="5">
        <v>196</v>
      </c>
      <c r="I20" s="8">
        <v>14.6</v>
      </c>
      <c r="J20" s="8">
        <f t="shared" si="5"/>
        <v>28.616</v>
      </c>
      <c r="K20" s="8">
        <f t="shared" si="2"/>
        <v>224.61599999999999</v>
      </c>
      <c r="M20" s="3">
        <f t="shared" si="13"/>
        <v>13</v>
      </c>
      <c r="N20" s="5">
        <v>196</v>
      </c>
      <c r="O20" s="13">
        <v>10.747774013080123</v>
      </c>
      <c r="P20" s="8">
        <f>(B20-O20)/100</f>
        <v>1.8525222598691988</v>
      </c>
      <c r="Q20" s="16">
        <f>B20+P20</f>
        <v>197.8525222598692</v>
      </c>
      <c r="S20" s="3">
        <f t="shared" si="14"/>
        <v>13</v>
      </c>
      <c r="T20" s="5">
        <v>196</v>
      </c>
      <c r="U20" s="8">
        <v>11.4</v>
      </c>
      <c r="V20" s="8">
        <f t="shared" si="8"/>
        <v>22.344000000000001</v>
      </c>
      <c r="W20" s="16">
        <f t="shared" ref="W20" si="15">H20+V20</f>
        <v>218.34399999999999</v>
      </c>
    </row>
    <row r="21" spans="1:23">
      <c r="A21" s="3">
        <f t="shared" si="11"/>
        <v>14</v>
      </c>
      <c r="B21" s="5">
        <v>204</v>
      </c>
      <c r="C21" s="12"/>
      <c r="D21" s="8"/>
      <c r="E21" s="5"/>
      <c r="G21" s="3">
        <f t="shared" si="12"/>
        <v>14</v>
      </c>
      <c r="H21" s="5">
        <v>204</v>
      </c>
      <c r="I21" s="8"/>
      <c r="J21" s="8"/>
      <c r="K21" s="8"/>
      <c r="M21" s="3">
        <f t="shared" si="13"/>
        <v>14</v>
      </c>
      <c r="N21" s="5">
        <v>204</v>
      </c>
      <c r="O21" s="13"/>
      <c r="P21" s="8"/>
      <c r="Q21" s="16"/>
      <c r="S21" s="3">
        <f t="shared" si="14"/>
        <v>14</v>
      </c>
      <c r="T21" s="5">
        <v>204</v>
      </c>
      <c r="U21" s="8"/>
      <c r="V21" s="8"/>
    </row>
    <row r="22" spans="1:23">
      <c r="A22" s="3">
        <f t="shared" si="11"/>
        <v>15</v>
      </c>
      <c r="B22" s="5">
        <v>113</v>
      </c>
      <c r="C22" s="12"/>
      <c r="D22" s="8"/>
      <c r="E22" s="5"/>
      <c r="G22" s="3">
        <f t="shared" si="12"/>
        <v>15</v>
      </c>
      <c r="H22" s="5">
        <v>113</v>
      </c>
      <c r="I22" s="8"/>
      <c r="J22" s="8"/>
      <c r="K22" s="8"/>
      <c r="M22" s="3">
        <f t="shared" si="13"/>
        <v>15</v>
      </c>
      <c r="N22" s="5">
        <v>113</v>
      </c>
      <c r="O22" s="13"/>
      <c r="P22" s="8"/>
      <c r="Q22" s="16"/>
      <c r="S22" s="3">
        <f t="shared" si="14"/>
        <v>15</v>
      </c>
      <c r="T22" s="5">
        <v>113</v>
      </c>
      <c r="U22" s="8"/>
      <c r="V22" s="8"/>
    </row>
    <row r="23" spans="1:23">
      <c r="A23" s="3">
        <f t="shared" si="11"/>
        <v>16</v>
      </c>
      <c r="B23" s="5">
        <v>88</v>
      </c>
      <c r="C23" s="12">
        <v>5.7356608478802924</v>
      </c>
      <c r="D23" s="8">
        <f>(B23*C23)/100</f>
        <v>5.0473815461346572</v>
      </c>
      <c r="E23" s="24">
        <f>(B23+D23)</f>
        <v>93.047381546134659</v>
      </c>
      <c r="G23" s="3">
        <f t="shared" si="12"/>
        <v>16</v>
      </c>
      <c r="H23" s="5">
        <v>88</v>
      </c>
      <c r="I23" s="8">
        <v>1.7</v>
      </c>
      <c r="J23" s="8">
        <f t="shared" si="5"/>
        <v>1.496</v>
      </c>
      <c r="K23" s="8">
        <f t="shared" si="2"/>
        <v>89.495999999999995</v>
      </c>
      <c r="M23" s="3">
        <f t="shared" si="13"/>
        <v>16</v>
      </c>
      <c r="N23" s="5">
        <v>88</v>
      </c>
      <c r="O23" s="13">
        <v>5.8201058201058133</v>
      </c>
      <c r="P23" s="8">
        <f t="shared" ref="P23:P26" si="16">(N23*O23)/100</f>
        <v>5.1216931216931156</v>
      </c>
      <c r="Q23" s="16">
        <f>B23+P23</f>
        <v>93.121693121693113</v>
      </c>
      <c r="S23" s="3">
        <f t="shared" si="14"/>
        <v>16</v>
      </c>
      <c r="T23" s="5">
        <v>88</v>
      </c>
      <c r="U23" s="8">
        <v>8.6999999999999993</v>
      </c>
      <c r="V23" s="8">
        <f t="shared" si="8"/>
        <v>7.6559999999999988</v>
      </c>
      <c r="W23" s="16">
        <f t="shared" ref="W23:W26" si="17">H23+V23</f>
        <v>95.656000000000006</v>
      </c>
    </row>
    <row r="24" spans="1:23">
      <c r="A24" s="3">
        <f t="shared" si="11"/>
        <v>17</v>
      </c>
      <c r="B24" s="5">
        <v>58</v>
      </c>
      <c r="C24" s="12">
        <v>8.3634342873020326</v>
      </c>
      <c r="D24" s="8">
        <f>(B24*C24)/100</f>
        <v>4.8507918866351787</v>
      </c>
      <c r="E24" s="8">
        <f>(B24+D24)</f>
        <v>62.850791886635179</v>
      </c>
      <c r="F24" s="31">
        <f>F9*L24</f>
        <v>66.933725935136977</v>
      </c>
      <c r="G24" s="3">
        <f t="shared" si="12"/>
        <v>17</v>
      </c>
      <c r="H24" s="5">
        <v>58</v>
      </c>
      <c r="I24" s="8">
        <v>19.600000000000001</v>
      </c>
      <c r="J24" s="8">
        <f t="shared" si="5"/>
        <v>11.368000000000002</v>
      </c>
      <c r="K24" s="8">
        <f t="shared" si="2"/>
        <v>69.367999999999995</v>
      </c>
      <c r="L24" s="4">
        <f>K24/K9</f>
        <v>0.50574511519393406</v>
      </c>
      <c r="M24" s="3">
        <f t="shared" si="13"/>
        <v>17</v>
      </c>
      <c r="N24" s="5">
        <v>58</v>
      </c>
      <c r="O24" s="13">
        <v>4.4487427466150811</v>
      </c>
      <c r="P24" s="8">
        <f t="shared" si="16"/>
        <v>2.5802707930367474</v>
      </c>
      <c r="Q24" s="16">
        <f>B24+P24</f>
        <v>60.580270793036746</v>
      </c>
      <c r="S24" s="3">
        <f t="shared" si="14"/>
        <v>17</v>
      </c>
      <c r="T24" s="5">
        <v>58</v>
      </c>
      <c r="U24" s="35">
        <v>12.3</v>
      </c>
      <c r="V24" s="8">
        <f t="shared" si="8"/>
        <v>7.1340000000000012</v>
      </c>
      <c r="W24" s="16">
        <f t="shared" si="17"/>
        <v>65.134</v>
      </c>
    </row>
    <row r="25" spans="1:23">
      <c r="A25" s="3" t="s">
        <v>3</v>
      </c>
      <c r="B25" s="5">
        <v>47</v>
      </c>
      <c r="C25" s="12">
        <v>9.6223324543162683</v>
      </c>
      <c r="D25" s="8">
        <f>(B25*C25)/100</f>
        <v>4.5224962535286464</v>
      </c>
      <c r="E25" s="8">
        <f>(B25+D25)</f>
        <v>51.522496253528644</v>
      </c>
      <c r="F25" s="31">
        <f>F24*L25</f>
        <v>49.160123817082216</v>
      </c>
      <c r="G25" s="3" t="s">
        <v>3</v>
      </c>
      <c r="H25" s="5">
        <v>47</v>
      </c>
      <c r="I25" s="8">
        <v>8.4</v>
      </c>
      <c r="J25" s="8">
        <f t="shared" si="5"/>
        <v>3.948</v>
      </c>
      <c r="K25" s="8">
        <f t="shared" si="2"/>
        <v>50.948</v>
      </c>
      <c r="L25" s="4">
        <f>K25/K24</f>
        <v>0.73445969323030802</v>
      </c>
      <c r="M25" s="3" t="s">
        <v>3</v>
      </c>
      <c r="N25" s="5">
        <v>47</v>
      </c>
      <c r="O25" s="13">
        <v>8.4864771151178786</v>
      </c>
      <c r="P25" s="8">
        <f t="shared" si="16"/>
        <v>3.9886442441054033</v>
      </c>
      <c r="Q25" s="16">
        <f>B25+P25</f>
        <v>50.988644244105402</v>
      </c>
      <c r="S25" s="3" t="s">
        <v>3</v>
      </c>
      <c r="T25" s="5">
        <v>47</v>
      </c>
      <c r="U25" s="35">
        <v>21.2</v>
      </c>
      <c r="V25" s="8">
        <f t="shared" si="8"/>
        <v>9.9640000000000004</v>
      </c>
      <c r="W25" s="16">
        <f t="shared" si="17"/>
        <v>56.963999999999999</v>
      </c>
    </row>
    <row r="26" spans="1:23">
      <c r="A26" s="3">
        <v>18</v>
      </c>
      <c r="B26" s="5">
        <v>565</v>
      </c>
      <c r="C26" s="12">
        <v>8.6803382170402923</v>
      </c>
      <c r="D26" s="8">
        <f>(B26*C26)/100</f>
        <v>49.043910926277647</v>
      </c>
      <c r="E26" s="8">
        <f>(B26+D26)</f>
        <v>614.0439109262777</v>
      </c>
      <c r="G26" s="3">
        <v>18</v>
      </c>
      <c r="H26" s="5">
        <v>565</v>
      </c>
      <c r="I26" s="8">
        <v>9.8000000000000007</v>
      </c>
      <c r="J26" s="8">
        <f t="shared" si="5"/>
        <v>55.37</v>
      </c>
      <c r="K26" s="8">
        <f t="shared" si="2"/>
        <v>620.37</v>
      </c>
      <c r="M26" s="3">
        <v>18</v>
      </c>
      <c r="N26" s="5">
        <v>565</v>
      </c>
      <c r="O26" s="13">
        <v>1.5841584158412692E-2</v>
      </c>
      <c r="P26" s="8">
        <f t="shared" si="16"/>
        <v>8.950495049503171E-2</v>
      </c>
      <c r="Q26" s="16">
        <f>B26+P26</f>
        <v>565.08950495049498</v>
      </c>
      <c r="S26" s="3">
        <v>18</v>
      </c>
      <c r="T26" s="5">
        <v>565</v>
      </c>
      <c r="U26" s="8">
        <v>10.9</v>
      </c>
      <c r="V26" s="8">
        <f t="shared" si="8"/>
        <v>61.585000000000001</v>
      </c>
      <c r="W26" s="16">
        <f t="shared" si="17"/>
        <v>626.58500000000004</v>
      </c>
    </row>
    <row r="27" spans="1:23">
      <c r="A27" s="3">
        <v>19</v>
      </c>
      <c r="B27" s="5">
        <v>15</v>
      </c>
      <c r="C27" s="12"/>
      <c r="D27" s="8"/>
      <c r="E27" s="5"/>
      <c r="G27" s="3">
        <v>19</v>
      </c>
      <c r="H27" s="5">
        <v>15</v>
      </c>
      <c r="I27" s="8"/>
      <c r="J27" s="8"/>
      <c r="K27" s="8"/>
      <c r="M27" s="3">
        <v>19</v>
      </c>
      <c r="N27" s="5">
        <v>15</v>
      </c>
      <c r="O27" s="13"/>
      <c r="P27" s="8"/>
      <c r="Q27" s="16"/>
      <c r="S27" s="3">
        <v>19</v>
      </c>
      <c r="T27" s="5">
        <v>15</v>
      </c>
      <c r="U27" s="8"/>
      <c r="V27" s="8"/>
    </row>
    <row r="28" spans="1:23">
      <c r="A28" s="3">
        <v>20</v>
      </c>
      <c r="B28" s="5">
        <v>15.5</v>
      </c>
      <c r="C28" s="12"/>
      <c r="D28" s="8"/>
      <c r="E28" s="5"/>
      <c r="G28" s="3">
        <v>20</v>
      </c>
      <c r="H28" s="5">
        <v>15.5</v>
      </c>
      <c r="I28" s="8"/>
      <c r="J28" s="8"/>
      <c r="K28" s="8"/>
      <c r="M28" s="3">
        <v>20</v>
      </c>
      <c r="N28" s="5">
        <v>15.5</v>
      </c>
      <c r="O28" s="13"/>
      <c r="P28" s="8"/>
      <c r="Q28" s="16"/>
      <c r="S28" s="3">
        <v>20</v>
      </c>
      <c r="T28" s="5">
        <v>15.5</v>
      </c>
      <c r="U28" s="8"/>
      <c r="V28" s="8"/>
    </row>
    <row r="29" spans="1:23">
      <c r="A29" s="3">
        <v>21</v>
      </c>
      <c r="B29" s="5">
        <v>64</v>
      </c>
      <c r="C29" s="12"/>
      <c r="D29" s="8"/>
      <c r="E29" s="5"/>
      <c r="G29" s="3">
        <v>21</v>
      </c>
      <c r="H29" s="5">
        <v>64</v>
      </c>
      <c r="I29" s="8"/>
      <c r="J29" s="8"/>
      <c r="K29" s="8"/>
      <c r="M29" s="3">
        <v>21</v>
      </c>
      <c r="N29" s="5">
        <v>64</v>
      </c>
      <c r="O29" s="13"/>
      <c r="P29" s="8"/>
      <c r="Q29" s="16"/>
      <c r="S29" s="3">
        <v>21</v>
      </c>
      <c r="T29" s="5">
        <v>64</v>
      </c>
      <c r="U29" s="8"/>
      <c r="V29" s="8"/>
    </row>
    <row r="30" spans="1:23">
      <c r="A30" s="3">
        <v>22</v>
      </c>
      <c r="B30" s="5">
        <v>52</v>
      </c>
      <c r="C30" s="12"/>
      <c r="D30" s="8"/>
      <c r="E30" s="5"/>
      <c r="G30" s="3">
        <v>22</v>
      </c>
      <c r="H30" s="5">
        <v>52</v>
      </c>
      <c r="I30" s="8"/>
      <c r="J30" s="8"/>
      <c r="K30" s="8"/>
      <c r="M30" s="3">
        <v>22</v>
      </c>
      <c r="N30" s="5">
        <v>52</v>
      </c>
      <c r="O30" s="13"/>
      <c r="P30" s="8"/>
      <c r="Q30" s="16"/>
      <c r="S30" s="3">
        <v>22</v>
      </c>
      <c r="T30" s="5">
        <v>52</v>
      </c>
      <c r="U30" s="8"/>
      <c r="V30" s="8"/>
    </row>
    <row r="31" spans="1:23" s="2" customFormat="1">
      <c r="A31" s="1">
        <v>23</v>
      </c>
      <c r="B31" s="2">
        <v>397</v>
      </c>
      <c r="C31" s="12">
        <v>8.6837112481621865</v>
      </c>
      <c r="D31" s="8">
        <f>(B31*C31)/100</f>
        <v>34.474333655203878</v>
      </c>
      <c r="E31" s="24">
        <f>(B31+D31)</f>
        <v>431.47433365520385</v>
      </c>
      <c r="G31" s="1">
        <v>23</v>
      </c>
      <c r="H31" s="2">
        <v>397</v>
      </c>
      <c r="I31" s="8">
        <v>10.3</v>
      </c>
      <c r="J31" s="8">
        <f t="shared" si="5"/>
        <v>40.891000000000005</v>
      </c>
      <c r="K31" s="8">
        <f t="shared" si="2"/>
        <v>437.89100000000002</v>
      </c>
      <c r="M31" s="1">
        <v>23</v>
      </c>
      <c r="N31" s="2">
        <v>397</v>
      </c>
      <c r="O31" s="13">
        <v>0.7225433526011561</v>
      </c>
      <c r="P31" s="8">
        <f t="shared" ref="P31:P33" si="18">(N31*O31)/100</f>
        <v>2.8684971098265897</v>
      </c>
      <c r="Q31" s="16">
        <f>B31+P31</f>
        <v>399.86849710982659</v>
      </c>
      <c r="R31"/>
      <c r="S31" s="1">
        <v>23</v>
      </c>
      <c r="T31" s="2">
        <v>397</v>
      </c>
      <c r="U31" s="8">
        <v>11.2</v>
      </c>
      <c r="V31" s="8">
        <f t="shared" si="8"/>
        <v>44.463999999999999</v>
      </c>
      <c r="W31" s="16">
        <f t="shared" ref="W31:W33" si="19">H31+V31</f>
        <v>441.464</v>
      </c>
    </row>
    <row r="32" spans="1:23">
      <c r="A32" s="3">
        <v>24</v>
      </c>
      <c r="B32" s="5">
        <v>214</v>
      </c>
      <c r="C32" s="11">
        <v>7.435347990724158</v>
      </c>
      <c r="D32" s="8">
        <f>(B32*C32)/100</f>
        <v>15.911644700149697</v>
      </c>
      <c r="E32" s="8">
        <f>(B32+D32)</f>
        <v>229.91164470014971</v>
      </c>
      <c r="G32" s="3">
        <v>24</v>
      </c>
      <c r="H32" s="5">
        <v>214</v>
      </c>
      <c r="I32" s="8">
        <v>13</v>
      </c>
      <c r="J32" s="8">
        <f t="shared" si="5"/>
        <v>27.82</v>
      </c>
      <c r="K32" s="8">
        <f t="shared" si="2"/>
        <v>241.82</v>
      </c>
      <c r="M32" s="3">
        <v>24</v>
      </c>
      <c r="N32" s="5">
        <v>214</v>
      </c>
      <c r="O32" s="13">
        <v>3.2004830917874378</v>
      </c>
      <c r="P32" s="8">
        <f t="shared" si="18"/>
        <v>6.8490338164251172</v>
      </c>
      <c r="Q32" s="16">
        <f>B32+P32</f>
        <v>220.84903381642511</v>
      </c>
      <c r="S32" s="3">
        <v>24</v>
      </c>
      <c r="T32" s="5">
        <v>214</v>
      </c>
      <c r="U32" s="8">
        <v>10.5</v>
      </c>
      <c r="V32" s="8">
        <f t="shared" si="8"/>
        <v>22.47</v>
      </c>
      <c r="W32" s="16">
        <f t="shared" si="19"/>
        <v>236.47</v>
      </c>
    </row>
    <row r="33" spans="1:23">
      <c r="A33" s="3">
        <v>25</v>
      </c>
      <c r="B33" s="25">
        <v>87.4</v>
      </c>
      <c r="C33" s="12">
        <v>6.0908236031658998</v>
      </c>
      <c r="D33" s="8">
        <f>(B33*C33)/100</f>
        <v>5.3233798291669974</v>
      </c>
      <c r="E33" s="8">
        <f>(B33+D33)</f>
        <v>92.723379829167001</v>
      </c>
      <c r="F33" s="32">
        <f>E16*R33</f>
        <v>106.07673663169368</v>
      </c>
      <c r="G33" s="3">
        <v>25</v>
      </c>
      <c r="H33" s="14">
        <v>87.4</v>
      </c>
      <c r="I33" s="8">
        <v>13.8</v>
      </c>
      <c r="J33" s="8">
        <f t="shared" si="5"/>
        <v>12.061200000000001</v>
      </c>
      <c r="K33" s="8">
        <f t="shared" si="2"/>
        <v>99.461200000000005</v>
      </c>
      <c r="M33" s="3">
        <v>25</v>
      </c>
      <c r="N33" s="14">
        <v>87.4</v>
      </c>
      <c r="O33" s="13">
        <v>4.1742728489716505</v>
      </c>
      <c r="P33" s="8">
        <f t="shared" si="18"/>
        <v>3.6483144700012229</v>
      </c>
      <c r="Q33" s="16">
        <f>B33+P33</f>
        <v>91.04831447000123</v>
      </c>
      <c r="R33" s="26">
        <f>Q33/Q16</f>
        <v>2.1777270841702561</v>
      </c>
      <c r="S33" s="3">
        <v>25</v>
      </c>
      <c r="T33" s="14">
        <v>87.4</v>
      </c>
      <c r="U33" s="8">
        <v>14.6</v>
      </c>
      <c r="V33" s="8">
        <f t="shared" si="8"/>
        <v>12.760399999999999</v>
      </c>
      <c r="W33" s="16">
        <f t="shared" si="19"/>
        <v>100.16040000000001</v>
      </c>
    </row>
    <row r="34" spans="1:23">
      <c r="A34" s="3">
        <v>26</v>
      </c>
      <c r="C34" s="12"/>
      <c r="D34" s="8"/>
      <c r="G34" s="3">
        <v>26</v>
      </c>
      <c r="I34" s="8"/>
      <c r="J34" s="8"/>
      <c r="K34" s="8"/>
      <c r="M34" s="3">
        <v>26</v>
      </c>
      <c r="O34" s="13"/>
      <c r="P34" s="8"/>
      <c r="Q34" s="16"/>
      <c r="S34" s="3">
        <v>26</v>
      </c>
      <c r="U34" s="8"/>
      <c r="V34" s="8"/>
    </row>
    <row r="35" spans="1:23">
      <c r="A35" s="3">
        <v>27</v>
      </c>
      <c r="C35" s="12"/>
      <c r="D35" s="8"/>
      <c r="G35" s="3">
        <v>27</v>
      </c>
      <c r="I35" s="8"/>
      <c r="J35" s="8"/>
      <c r="K35" s="8"/>
      <c r="M35" s="3">
        <v>27</v>
      </c>
      <c r="O35" s="13"/>
      <c r="P35" s="8"/>
      <c r="Q35" s="16"/>
      <c r="S35" s="3">
        <v>27</v>
      </c>
      <c r="U35" s="8"/>
      <c r="V35" s="8"/>
    </row>
    <row r="36" spans="1:23">
      <c r="A36" s="3">
        <v>28</v>
      </c>
      <c r="B36" s="25">
        <v>100</v>
      </c>
      <c r="C36" s="12">
        <v>4.4197031039136325</v>
      </c>
      <c r="D36" s="8">
        <f>(B36*C36)/100</f>
        <v>4.4197031039136325</v>
      </c>
      <c r="E36" s="24">
        <f>(B36+D36)</f>
        <v>104.41970310391363</v>
      </c>
      <c r="G36" s="3">
        <v>28</v>
      </c>
      <c r="H36" s="14">
        <v>100</v>
      </c>
      <c r="I36" s="9">
        <v>4.5999999999999996</v>
      </c>
      <c r="J36" s="8">
        <f t="shared" si="5"/>
        <v>4.5999999999999996</v>
      </c>
      <c r="K36" s="8">
        <f t="shared" si="2"/>
        <v>104.6</v>
      </c>
      <c r="M36" s="3">
        <v>28</v>
      </c>
      <c r="N36" s="14">
        <v>100</v>
      </c>
      <c r="O36" s="13">
        <v>3.2901833872707629</v>
      </c>
      <c r="P36" s="8">
        <f t="shared" ref="P36:P40" si="20">(N36*O36)/100</f>
        <v>3.2901833872707629</v>
      </c>
      <c r="Q36" s="16">
        <f>B36+P36</f>
        <v>103.29018338727076</v>
      </c>
      <c r="S36" s="3">
        <v>28</v>
      </c>
      <c r="T36" s="14">
        <v>100</v>
      </c>
      <c r="U36" s="9">
        <v>3.3</v>
      </c>
      <c r="V36" s="8">
        <f t="shared" si="8"/>
        <v>3.3</v>
      </c>
      <c r="W36" s="16">
        <f t="shared" ref="W36" si="21">H36+V36</f>
        <v>103.3</v>
      </c>
    </row>
    <row r="37" spans="1:23" s="10" customFormat="1">
      <c r="A37" s="1">
        <v>29</v>
      </c>
      <c r="B37" s="10">
        <v>86</v>
      </c>
      <c r="C37" s="12"/>
      <c r="D37" s="8"/>
      <c r="G37" s="1">
        <v>29</v>
      </c>
      <c r="H37" s="10">
        <v>86</v>
      </c>
      <c r="I37" s="9"/>
      <c r="J37" s="8"/>
      <c r="K37" s="8"/>
      <c r="M37" s="1">
        <v>29</v>
      </c>
      <c r="N37" s="10">
        <v>86</v>
      </c>
      <c r="O37" s="13"/>
      <c r="P37" s="8">
        <f t="shared" si="20"/>
        <v>0</v>
      </c>
      <c r="Q37" s="16">
        <f>B37+P37</f>
        <v>86</v>
      </c>
      <c r="R37"/>
      <c r="S37" s="1">
        <v>29</v>
      </c>
      <c r="T37" s="10">
        <v>86</v>
      </c>
      <c r="U37" s="9"/>
      <c r="V37" s="8"/>
    </row>
    <row r="38" spans="1:23">
      <c r="A38" s="3">
        <v>30</v>
      </c>
      <c r="B38" s="5">
        <v>32</v>
      </c>
      <c r="C38" s="11"/>
      <c r="D38" s="8"/>
      <c r="G38" s="3">
        <v>30</v>
      </c>
      <c r="H38" s="5">
        <v>32</v>
      </c>
      <c r="I38" s="9"/>
      <c r="J38" s="8"/>
      <c r="K38" s="8"/>
      <c r="M38" s="3">
        <v>30</v>
      </c>
      <c r="N38" s="5">
        <v>32</v>
      </c>
      <c r="O38" s="13"/>
      <c r="P38" s="8">
        <f t="shared" si="20"/>
        <v>0</v>
      </c>
      <c r="Q38" s="16">
        <f>B38+P38</f>
        <v>32</v>
      </c>
      <c r="S38" s="3">
        <v>30</v>
      </c>
      <c r="T38" s="5">
        <v>32</v>
      </c>
      <c r="U38" s="9"/>
      <c r="V38" s="8"/>
    </row>
    <row r="39" spans="1:23">
      <c r="A39" s="3">
        <v>31</v>
      </c>
      <c r="B39" s="5">
        <v>162</v>
      </c>
      <c r="C39" s="12">
        <v>18.306878306878314</v>
      </c>
      <c r="D39" s="8">
        <f>(B39*C39)/100</f>
        <v>29.657142857142865</v>
      </c>
      <c r="E39" s="24">
        <f>(B39+D39)</f>
        <v>191.65714285714287</v>
      </c>
      <c r="G39" s="3">
        <v>31</v>
      </c>
      <c r="H39" s="5">
        <v>162</v>
      </c>
      <c r="I39" s="8">
        <v>9.6</v>
      </c>
      <c r="J39" s="8">
        <f t="shared" si="5"/>
        <v>15.552</v>
      </c>
      <c r="K39" s="8">
        <f t="shared" si="2"/>
        <v>177.55199999999999</v>
      </c>
      <c r="M39" s="3">
        <v>31</v>
      </c>
      <c r="N39" s="5">
        <v>162</v>
      </c>
      <c r="O39" s="13">
        <v>1.1564625850340251</v>
      </c>
      <c r="P39" s="8">
        <f t="shared" si="20"/>
        <v>1.8734693877551205</v>
      </c>
      <c r="Q39" s="16">
        <f>B39+P39</f>
        <v>163.87346938775511</v>
      </c>
      <c r="S39" s="3">
        <v>31</v>
      </c>
      <c r="T39" s="5">
        <v>162</v>
      </c>
      <c r="U39" s="8">
        <v>11</v>
      </c>
      <c r="V39" s="8">
        <f t="shared" si="8"/>
        <v>17.82</v>
      </c>
      <c r="W39" s="16">
        <f t="shared" ref="W39:W40" si="22">H39+V39</f>
        <v>179.82</v>
      </c>
    </row>
    <row r="40" spans="1:23">
      <c r="A40" s="3">
        <v>32</v>
      </c>
      <c r="B40" s="5">
        <v>174</v>
      </c>
      <c r="C40" s="12">
        <v>13.107511045655375</v>
      </c>
      <c r="D40" s="8">
        <f>(B40*C40)/100</f>
        <v>22.807069219440354</v>
      </c>
      <c r="E40" s="8">
        <f>(B40+D40)</f>
        <v>196.80706921944036</v>
      </c>
      <c r="F40" s="32">
        <f>E39*R40</f>
        <v>208.94039533761668</v>
      </c>
      <c r="G40" s="3">
        <v>32</v>
      </c>
      <c r="H40" s="5">
        <v>174</v>
      </c>
      <c r="I40" s="8">
        <v>14.2</v>
      </c>
      <c r="J40" s="8">
        <f t="shared" si="5"/>
        <v>24.707999999999998</v>
      </c>
      <c r="K40" s="8">
        <f t="shared" si="2"/>
        <v>198.708</v>
      </c>
      <c r="M40" s="3">
        <v>32</v>
      </c>
      <c r="N40" s="5">
        <v>174</v>
      </c>
      <c r="O40" s="13">
        <v>2.673130193905811</v>
      </c>
      <c r="P40" s="8">
        <f t="shared" si="20"/>
        <v>4.6512465373961112</v>
      </c>
      <c r="Q40" s="16">
        <f>B40+P40</f>
        <v>178.6512465373961</v>
      </c>
      <c r="R40" s="26">
        <f>Q40/Q39</f>
        <v>1.0901779720954954</v>
      </c>
      <c r="S40" s="3">
        <v>32</v>
      </c>
      <c r="T40" s="5">
        <v>174</v>
      </c>
      <c r="U40" s="8">
        <v>15.6</v>
      </c>
      <c r="V40" s="8">
        <f t="shared" si="8"/>
        <v>27.144000000000002</v>
      </c>
      <c r="W40" s="16">
        <f t="shared" si="22"/>
        <v>201.14400000000001</v>
      </c>
    </row>
    <row r="41" spans="1:23">
      <c r="D41" s="8"/>
      <c r="I41" s="29"/>
      <c r="K41" s="8"/>
      <c r="O41" s="5"/>
      <c r="P41" s="8"/>
      <c r="Q41" s="16"/>
      <c r="U41" s="8"/>
    </row>
    <row r="42" spans="1:23">
      <c r="A42" s="21" t="s">
        <v>23</v>
      </c>
      <c r="B42" s="4">
        <v>107</v>
      </c>
      <c r="C42" s="22" t="s">
        <v>12</v>
      </c>
      <c r="D42" s="8">
        <f>(B42*C42)/100</f>
        <v>76.184000000000012</v>
      </c>
      <c r="E42" s="8">
        <f>(B42+D42)</f>
        <v>183.18400000000003</v>
      </c>
      <c r="G42" s="21" t="s">
        <v>23</v>
      </c>
      <c r="H42" s="4">
        <v>107</v>
      </c>
      <c r="I42" s="4">
        <v>57.2</v>
      </c>
      <c r="J42" s="8">
        <f>(H42*I42)/100</f>
        <v>61.204000000000008</v>
      </c>
      <c r="K42" s="8">
        <f t="shared" si="2"/>
        <v>168.20400000000001</v>
      </c>
      <c r="M42" s="21" t="s">
        <v>23</v>
      </c>
      <c r="N42" s="4">
        <v>107</v>
      </c>
      <c r="O42" s="13">
        <v>69.064135329195608</v>
      </c>
      <c r="P42" s="8">
        <f>(N42*O42)/100</f>
        <v>73.898624802239297</v>
      </c>
      <c r="Q42" s="16">
        <f>B42+P42</f>
        <v>180.89862480223928</v>
      </c>
      <c r="S42" s="21" t="s">
        <v>23</v>
      </c>
      <c r="T42" s="4">
        <v>107</v>
      </c>
      <c r="U42" s="8">
        <v>68.3</v>
      </c>
      <c r="V42" s="8">
        <f>(T42*U42)/100</f>
        <v>73.080999999999989</v>
      </c>
      <c r="W42" s="16">
        <f t="shared" ref="W42" si="23">H42+V42</f>
        <v>180.08099999999999</v>
      </c>
    </row>
    <row r="43" spans="1:23">
      <c r="A43" s="20"/>
      <c r="C43" s="23"/>
      <c r="G43" s="20"/>
      <c r="H43" s="8"/>
      <c r="M43" s="20"/>
      <c r="O43" s="5"/>
    </row>
  </sheetData>
  <phoneticPr fontId="2"/>
  <pageMargins left="0.75" right="0.75" top="1" bottom="1" header="0.4921259845" footer="0.492125984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2003-02-03T14:53:44Z</dcterms:created>
  <dcterms:modified xsi:type="dcterms:W3CDTF">2019-09-05T08:30:13Z</dcterms:modified>
</cp:coreProperties>
</file>