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420" yWindow="7240" windowWidth="23260" windowHeight="10840"/>
  </bookViews>
  <sheets>
    <sheet name="Feuil1" sheetId="1" r:id="rId1"/>
  </sheets>
  <definedNames>
    <definedName name="dap">Feuil1!$D$6:$O$6</definedName>
    <definedName name="dapdist">Feuil1!$D$11:$O$11</definedName>
    <definedName name="dapmax">Feuil1!$D$13:$O$13</definedName>
    <definedName name="dapmin">Feuil1!$D$12:$O$12</definedName>
    <definedName name="dapprox">Feuil1!$D$8:$O$8</definedName>
    <definedName name="dtart">Feuil1!$D$10:$O$10</definedName>
    <definedName name="dtprox">Feuil1!$D$7:$O$7</definedName>
    <definedName name="dtsusart">Feuil1!$D$9:$P$9</definedName>
    <definedName name="largeur">Feuil1!$D$5:$O$5</definedName>
    <definedName name="longueur">Feuil1!$D$4:$O$4</definedName>
    <definedName name="magnum">Feuil1!$D$14:$O$14</definedName>
    <definedName name="uncif">Feuil1!$D$15:$O$15</definedName>
    <definedName name="_xlnm.Print_Area" localSheetId="0">Feuil1!$B$1:$J$28</definedName>
    <definedName name="_xlnm.Print_Area">Feuil1!$A$29:$H$41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1" i="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G30"/>
  <c r="F30"/>
  <c r="E30"/>
  <c r="D30"/>
  <c r="C30"/>
  <c r="AX28"/>
  <c r="AN28"/>
  <c r="AO28"/>
  <c r="AP28"/>
  <c r="AQ28"/>
  <c r="AR28"/>
  <c r="AS28"/>
  <c r="AT28"/>
  <c r="AJ28"/>
  <c r="AK28"/>
  <c r="AL28"/>
  <c r="AU22"/>
  <c r="AV24"/>
  <c r="AV23"/>
  <c r="AW24"/>
  <c r="AW23"/>
  <c r="AW22"/>
  <c r="AW18"/>
  <c r="AW19"/>
  <c r="AV19"/>
  <c r="AV18"/>
  <c r="AV17"/>
  <c r="AU16"/>
  <c r="AV16"/>
  <c r="AW16"/>
  <c r="AU25"/>
  <c r="AV25"/>
  <c r="AW25"/>
  <c r="AU26"/>
  <c r="AV26"/>
  <c r="AW26"/>
  <c r="AS20"/>
  <c r="AS16"/>
  <c r="AS17"/>
  <c r="AS22"/>
  <c r="AS23"/>
  <c r="AS24"/>
  <c r="AS25"/>
  <c r="AS26"/>
  <c r="AS27"/>
  <c r="AQ26"/>
  <c r="AP16"/>
  <c r="AQ16"/>
  <c r="AP17"/>
  <c r="AQ17"/>
  <c r="AP18"/>
  <c r="AQ18"/>
  <c r="AP19"/>
  <c r="AQ19"/>
  <c r="AP20"/>
  <c r="AQ20"/>
  <c r="AP21"/>
  <c r="AP22"/>
  <c r="AQ22"/>
  <c r="AP23"/>
  <c r="AQ23"/>
  <c r="AP24"/>
  <c r="AQ24"/>
  <c r="AP25"/>
  <c r="AQ25"/>
  <c r="AP27"/>
  <c r="AN27"/>
  <c r="AN24"/>
  <c r="AN16"/>
  <c r="AN17"/>
  <c r="AN18"/>
  <c r="AN19"/>
  <c r="AN20"/>
  <c r="AN21"/>
  <c r="AT27"/>
  <c r="AT26"/>
  <c r="AT25"/>
  <c r="AT24"/>
  <c r="AT23"/>
  <c r="AT22"/>
  <c r="AT21"/>
  <c r="AT20"/>
  <c r="AT19"/>
  <c r="AT18"/>
  <c r="AT17"/>
  <c r="AT16"/>
  <c r="AX27"/>
  <c r="AX26"/>
  <c r="AX25"/>
  <c r="AX24"/>
  <c r="AX23"/>
  <c r="AX22"/>
  <c r="AX21"/>
  <c r="AX20"/>
  <c r="AX19"/>
  <c r="AX18"/>
  <c r="AX17"/>
  <c r="AX16"/>
  <c r="AR27"/>
  <c r="AR26"/>
  <c r="AR25"/>
  <c r="AR24"/>
  <c r="AR23"/>
  <c r="AR22"/>
  <c r="AR21"/>
  <c r="AR20"/>
  <c r="AR19"/>
  <c r="AR18"/>
  <c r="AR17"/>
  <c r="AR16"/>
  <c r="AO27"/>
  <c r="AO26"/>
  <c r="AO25"/>
  <c r="AO24"/>
  <c r="AO23"/>
  <c r="AO22"/>
  <c r="AO21"/>
  <c r="AO20"/>
  <c r="AO19"/>
  <c r="AO18"/>
  <c r="AO17"/>
  <c r="AO16"/>
  <c r="AM27"/>
  <c r="AM26"/>
  <c r="AM25"/>
  <c r="AM24"/>
  <c r="AM23"/>
  <c r="AM21"/>
  <c r="AM20"/>
  <c r="AM19"/>
  <c r="AM18"/>
  <c r="AM17"/>
  <c r="AM16"/>
  <c r="AL22"/>
  <c r="AL23"/>
  <c r="AL24"/>
  <c r="AL25"/>
  <c r="AL26"/>
  <c r="AL20"/>
  <c r="AL21"/>
  <c r="AL17"/>
  <c r="AL27"/>
  <c r="AH16"/>
  <c r="AI16"/>
  <c r="AJ16"/>
  <c r="AK16"/>
  <c r="AH17"/>
  <c r="AI17"/>
  <c r="AJ17"/>
  <c r="AK17"/>
  <c r="AH18"/>
  <c r="AI18"/>
  <c r="AJ18"/>
  <c r="AH19"/>
  <c r="AI19"/>
  <c r="AJ19"/>
  <c r="AH20"/>
  <c r="AI20"/>
  <c r="AJ20"/>
  <c r="AK20"/>
  <c r="AH21"/>
  <c r="AI21"/>
  <c r="AJ21"/>
  <c r="AK21"/>
  <c r="AH22"/>
  <c r="AI22"/>
  <c r="AJ22"/>
  <c r="AH23"/>
  <c r="AI23"/>
  <c r="AJ23"/>
  <c r="AK23"/>
  <c r="AH24"/>
  <c r="AI24"/>
  <c r="AJ24"/>
  <c r="AK24"/>
  <c r="AH25"/>
  <c r="AI25"/>
  <c r="AJ25"/>
  <c r="AK25"/>
  <c r="AH26"/>
  <c r="AI26"/>
  <c r="AJ26"/>
  <c r="AI27"/>
  <c r="AJ27"/>
  <c r="AK27"/>
  <c r="AH28"/>
  <c r="AI28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M17"/>
  <c r="N17"/>
  <c r="O17"/>
  <c r="P17"/>
  <c r="Q17"/>
  <c r="R17"/>
  <c r="S17"/>
  <c r="T17"/>
  <c r="U17"/>
  <c r="V17"/>
  <c r="W17"/>
  <c r="Y17"/>
  <c r="AA17"/>
  <c r="AB17"/>
  <c r="AC17"/>
  <c r="AD17"/>
  <c r="AE17"/>
  <c r="AF17"/>
  <c r="AG17"/>
  <c r="M18"/>
  <c r="P18"/>
  <c r="Q18"/>
  <c r="R18"/>
  <c r="S18"/>
  <c r="T18"/>
  <c r="V18"/>
  <c r="AB18"/>
  <c r="AC18"/>
  <c r="AD18"/>
  <c r="AE18"/>
  <c r="AF18"/>
  <c r="AG18"/>
  <c r="O19"/>
  <c r="P19"/>
  <c r="Q19"/>
  <c r="R19"/>
  <c r="S19"/>
  <c r="T19"/>
  <c r="U19"/>
  <c r="V19"/>
  <c r="X19"/>
  <c r="Z19"/>
  <c r="AA19"/>
  <c r="AB19"/>
  <c r="AC19"/>
  <c r="AD19"/>
  <c r="AE19"/>
  <c r="AG19"/>
  <c r="M20"/>
  <c r="N20"/>
  <c r="O20"/>
  <c r="P20"/>
  <c r="Q20"/>
  <c r="R20"/>
  <c r="S20"/>
  <c r="T20"/>
  <c r="U20"/>
  <c r="V20"/>
  <c r="Y20"/>
  <c r="AB20"/>
  <c r="AD20"/>
  <c r="AE20"/>
  <c r="AF20"/>
  <c r="AG20"/>
  <c r="M21"/>
  <c r="N21"/>
  <c r="O21"/>
  <c r="P21"/>
  <c r="Q21"/>
  <c r="R21"/>
  <c r="S21"/>
  <c r="T21"/>
  <c r="U21"/>
  <c r="V21"/>
  <c r="X21"/>
  <c r="Z21"/>
  <c r="AA21"/>
  <c r="AB21"/>
  <c r="AC21"/>
  <c r="AD21"/>
  <c r="AG21"/>
  <c r="M22"/>
  <c r="P22"/>
  <c r="Q22"/>
  <c r="R22"/>
  <c r="S22"/>
  <c r="T22"/>
  <c r="U22"/>
  <c r="V22"/>
  <c r="X22"/>
  <c r="Y22"/>
  <c r="Z22"/>
  <c r="AB22"/>
  <c r="AD22"/>
  <c r="AE22"/>
  <c r="AF22"/>
  <c r="AG22"/>
  <c r="M23"/>
  <c r="N23"/>
  <c r="O23"/>
  <c r="P23"/>
  <c r="Q23"/>
  <c r="R23"/>
  <c r="S23"/>
  <c r="T23"/>
  <c r="U23"/>
  <c r="V23"/>
  <c r="W23"/>
  <c r="Y23"/>
  <c r="AA23"/>
  <c r="AB23"/>
  <c r="AC23"/>
  <c r="AD23"/>
  <c r="AE23"/>
  <c r="AF23"/>
  <c r="AG23"/>
  <c r="M24"/>
  <c r="N24"/>
  <c r="O24"/>
  <c r="Q24"/>
  <c r="R24"/>
  <c r="S24"/>
  <c r="T24"/>
  <c r="U24"/>
  <c r="V24"/>
  <c r="W24"/>
  <c r="X24"/>
  <c r="Y24"/>
  <c r="Z24"/>
  <c r="AA24"/>
  <c r="AB24"/>
  <c r="AC24"/>
  <c r="AD24"/>
  <c r="AE24"/>
  <c r="AG24"/>
  <c r="M25"/>
  <c r="Q25"/>
  <c r="R25"/>
  <c r="S25"/>
  <c r="T25"/>
  <c r="U25"/>
  <c r="V25"/>
  <c r="X25"/>
  <c r="Y25"/>
  <c r="Z25"/>
  <c r="AA25"/>
  <c r="AB25"/>
  <c r="AD25"/>
  <c r="AE25"/>
  <c r="AF25"/>
  <c r="AG25"/>
  <c r="M26"/>
  <c r="Q26"/>
  <c r="R26"/>
  <c r="S26"/>
  <c r="T26"/>
  <c r="U26"/>
  <c r="V26"/>
  <c r="X26"/>
  <c r="Y26"/>
  <c r="Z26"/>
  <c r="AA26"/>
  <c r="AB26"/>
  <c r="AD26"/>
  <c r="AE26"/>
  <c r="AF26"/>
  <c r="AG26"/>
  <c r="M27"/>
  <c r="P27"/>
  <c r="Q27"/>
  <c r="R27"/>
  <c r="S27"/>
  <c r="T27"/>
  <c r="U27"/>
  <c r="V27"/>
  <c r="X27"/>
  <c r="Y27"/>
  <c r="Z27"/>
  <c r="AB27"/>
  <c r="AD27"/>
  <c r="AE27"/>
  <c r="AG27"/>
  <c r="M28"/>
  <c r="P28"/>
  <c r="Q28"/>
  <c r="R28"/>
  <c r="S28"/>
  <c r="T28"/>
  <c r="U28"/>
  <c r="V28"/>
  <c r="X28"/>
  <c r="Y28"/>
  <c r="Z28"/>
  <c r="AA28"/>
  <c r="AB28"/>
  <c r="AG28"/>
  <c r="L18"/>
  <c r="K18"/>
  <c r="K16"/>
  <c r="L16"/>
  <c r="K17"/>
  <c r="L17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G16"/>
  <c r="L41"/>
  <c r="K41"/>
  <c r="J41"/>
  <c r="H41"/>
  <c r="L40"/>
  <c r="K40"/>
  <c r="J40"/>
  <c r="H40"/>
  <c r="L39"/>
  <c r="K39"/>
  <c r="J39"/>
  <c r="H39"/>
  <c r="L38"/>
  <c r="K38"/>
  <c r="J38"/>
  <c r="H38"/>
  <c r="L37"/>
  <c r="K37"/>
  <c r="J37"/>
  <c r="H37"/>
  <c r="L36"/>
  <c r="K36"/>
  <c r="J36"/>
  <c r="H36"/>
  <c r="L35"/>
  <c r="K35"/>
  <c r="J35"/>
  <c r="H35"/>
  <c r="L34"/>
  <c r="K34"/>
  <c r="J34"/>
  <c r="H34"/>
  <c r="L33"/>
  <c r="K33"/>
  <c r="J33"/>
  <c r="H33"/>
  <c r="L32"/>
  <c r="K32"/>
  <c r="J32"/>
  <c r="H32"/>
  <c r="L31"/>
  <c r="K31"/>
  <c r="J31"/>
  <c r="H31"/>
  <c r="L30"/>
  <c r="K30"/>
  <c r="J30"/>
  <c r="H30"/>
  <c r="J28"/>
  <c r="I28"/>
  <c r="H28"/>
  <c r="G28"/>
  <c r="D28"/>
  <c r="J27"/>
  <c r="I27"/>
  <c r="H27"/>
  <c r="G27"/>
  <c r="E27"/>
  <c r="J26"/>
  <c r="I26"/>
  <c r="H26"/>
  <c r="G26"/>
  <c r="E26"/>
  <c r="D26"/>
  <c r="C26"/>
  <c r="J25"/>
  <c r="I25"/>
  <c r="H25"/>
  <c r="G25"/>
  <c r="E25"/>
  <c r="D25"/>
  <c r="C25"/>
  <c r="J24"/>
  <c r="I24"/>
  <c r="H24"/>
  <c r="D24"/>
  <c r="C24"/>
  <c r="J23"/>
  <c r="I23"/>
  <c r="H23"/>
  <c r="G23"/>
  <c r="F23"/>
  <c r="E23"/>
  <c r="D23"/>
  <c r="C23"/>
  <c r="J22"/>
  <c r="I22"/>
  <c r="H22"/>
  <c r="G22"/>
  <c r="E22"/>
  <c r="C22"/>
  <c r="J21"/>
  <c r="H21"/>
  <c r="G21"/>
  <c r="J20"/>
  <c r="I20"/>
  <c r="H20"/>
  <c r="G20"/>
  <c r="F20"/>
  <c r="E20"/>
  <c r="D20"/>
  <c r="J19"/>
  <c r="G19"/>
  <c r="F19"/>
  <c r="E19"/>
  <c r="D19"/>
  <c r="C19"/>
  <c r="I18"/>
  <c r="G18"/>
  <c r="F18"/>
  <c r="E18"/>
  <c r="D18"/>
  <c r="C18"/>
  <c r="J17"/>
  <c r="I17"/>
  <c r="H17"/>
  <c r="G17"/>
  <c r="F17"/>
  <c r="D17"/>
  <c r="C17"/>
  <c r="J16"/>
  <c r="I16"/>
  <c r="H16"/>
  <c r="F16"/>
  <c r="E16"/>
  <c r="D16"/>
  <c r="C16"/>
</calcChain>
</file>

<file path=xl/sharedStrings.xml><?xml version="1.0" encoding="utf-8"?>
<sst xmlns="http://schemas.openxmlformats.org/spreadsheetml/2006/main" count="26" uniqueCount="25">
  <si>
    <t xml:space="preserve"> 6 anc</t>
  </si>
  <si>
    <t>Log10(E.h.o)</t>
  </si>
  <si>
    <t>n</t>
  </si>
  <si>
    <t>x</t>
  </si>
  <si>
    <t>min</t>
  </si>
  <si>
    <t>max</t>
  </si>
  <si>
    <t>s</t>
  </si>
  <si>
    <t>v</t>
  </si>
  <si>
    <t>D logx</t>
  </si>
  <si>
    <t>D logmin</t>
  </si>
  <si>
    <t>Dlogmax</t>
  </si>
  <si>
    <t>6 anc</t>
  </si>
  <si>
    <t>CH 50</t>
  </si>
  <si>
    <t>75 8</t>
  </si>
  <si>
    <t>1033 1</t>
  </si>
  <si>
    <t>1006-7</t>
  </si>
  <si>
    <t>1054-6</t>
  </si>
  <si>
    <t>494-3</t>
  </si>
  <si>
    <t>1075-9</t>
  </si>
  <si>
    <t>1024-6</t>
  </si>
  <si>
    <t>412-1</t>
  </si>
  <si>
    <t>140-3</t>
  </si>
  <si>
    <t>140-2</t>
  </si>
  <si>
    <t>25 !</t>
  </si>
  <si>
    <t>n=32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</si>
</sst>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b/>
      <sz val="9"/>
      <color indexed="12"/>
      <name val="Geneva"/>
    </font>
    <font>
      <sz val="9"/>
      <color indexed="10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 vertical="top"/>
    </xf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top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00952568736177"/>
          <c:y val="0.0588236772481548"/>
          <c:w val="0.727620401079615"/>
          <c:h val="0.841178584648614"/>
        </c:manualLayout>
      </c:layout>
      <c:lineChart>
        <c:grouping val="standard"/>
        <c:ser>
          <c:idx val="0"/>
          <c:order val="0"/>
          <c:tx>
            <c:strRef>
              <c:f>Feuil1!$C$16</c:f>
              <c:strCache>
                <c:ptCount val="1"/>
                <c:pt idx="0">
                  <c:v>107510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0\.000</c:formatCode>
                <c:ptCount val="10"/>
                <c:pt idx="0">
                  <c:v>0.0845342076941415</c:v>
                </c:pt>
                <c:pt idx="1">
                  <c:v>0.096645021553192</c:v>
                </c:pt>
                <c:pt idx="2">
                  <c:v>0.0621942290231037</c:v>
                </c:pt>
                <c:pt idx="5">
                  <c:v>0.0179055177999972</c:v>
                </c:pt>
                <c:pt idx="6">
                  <c:v>0.0147617563980464</c:v>
                </c:pt>
                <c:pt idx="7">
                  <c:v>0.0252329234893109</c:v>
                </c:pt>
                <c:pt idx="8">
                  <c:v>0.0229626647753183</c:v>
                </c:pt>
                <c:pt idx="9">
                  <c:v>-0.0189604151752303</c:v>
                </c:pt>
              </c:numCache>
            </c:numRef>
          </c:val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75 8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Feuil1!$D$17:$D$26</c:f>
              <c:numCache>
                <c:formatCode>0\.000</c:formatCode>
                <c:ptCount val="10"/>
                <c:pt idx="0">
                  <c:v>0.0689114797574977</c:v>
                </c:pt>
                <c:pt idx="1">
                  <c:v>0.0686162979529483</c:v>
                </c:pt>
                <c:pt idx="2">
                  <c:v>0.0651486246471571</c:v>
                </c:pt>
                <c:pt idx="3">
                  <c:v>0.0223444286240206</c:v>
                </c:pt>
                <c:pt idx="6">
                  <c:v>0.00230395490956403</c:v>
                </c:pt>
                <c:pt idx="7">
                  <c:v>0.0252329234893109</c:v>
                </c:pt>
                <c:pt idx="8">
                  <c:v>0.0106289297015927</c:v>
                </c:pt>
                <c:pt idx="9">
                  <c:v>0.0144633403117194</c:v>
                </c:pt>
              </c:numCache>
            </c:numRef>
          </c:val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311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Feuil1!$E$17:$E$26</c:f>
              <c:numCache>
                <c:formatCode>0\.000</c:formatCode>
                <c:ptCount val="10"/>
                <c:pt idx="1">
                  <c:v>0.0613170592114489</c:v>
                </c:pt>
                <c:pt idx="2">
                  <c:v>0.0651486246471571</c:v>
                </c:pt>
                <c:pt idx="3">
                  <c:v>0.0244075891877939</c:v>
                </c:pt>
                <c:pt idx="5">
                  <c:v>0.00130625598053546</c:v>
                </c:pt>
                <c:pt idx="6">
                  <c:v>0.0158767620988378</c:v>
                </c:pt>
                <c:pt idx="8">
                  <c:v>0.0482685300400885</c:v>
                </c:pt>
                <c:pt idx="9">
                  <c:v>0.052921592130895</c:v>
                </c:pt>
              </c:numCache>
            </c:numRef>
          </c:val>
        </c:ser>
        <c:ser>
          <c:idx val="3"/>
          <c:order val="3"/>
          <c:tx>
            <c:strRef>
              <c:f>Feuil1!$F$16</c:f>
              <c:strCache>
                <c:ptCount val="1"/>
                <c:pt idx="0">
                  <c:v>1033 1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Feuil1!$F$17:$F$26</c:f>
              <c:numCache>
                <c:formatCode>0\.000</c:formatCode>
                <c:ptCount val="10"/>
                <c:pt idx="0">
                  <c:v>0.0881383319629667</c:v>
                </c:pt>
                <c:pt idx="1">
                  <c:v>0.0772164697148661</c:v>
                </c:pt>
                <c:pt idx="2">
                  <c:v>0.0936371624585945</c:v>
                </c:pt>
                <c:pt idx="3">
                  <c:v>0.0618529699076942</c:v>
                </c:pt>
                <c:pt idx="6">
                  <c:v>0.061300051425704</c:v>
                </c:pt>
              </c:numCache>
            </c:numRef>
          </c:val>
        </c:ser>
        <c:ser>
          <c:idx val="4"/>
          <c:order val="4"/>
          <c:tx>
            <c:strRef>
              <c:f>Feuil1!$G$16</c:f>
              <c:strCache>
                <c:ptCount val="1"/>
                <c:pt idx="0">
                  <c:v>1006-7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Feuil1!$G$17:$G$26</c:f>
              <c:numCache>
                <c:formatCode>0\.000</c:formatCode>
                <c:ptCount val="10"/>
                <c:pt idx="0">
                  <c:v>0.0732417683319153</c:v>
                </c:pt>
                <c:pt idx="1">
                  <c:v>0.0370992465068836</c:v>
                </c:pt>
                <c:pt idx="2">
                  <c:v>0.033077171489382</c:v>
                </c:pt>
                <c:pt idx="3">
                  <c:v>0.0274840682764317</c:v>
                </c:pt>
                <c:pt idx="4">
                  <c:v>0.00258413247001177</c:v>
                </c:pt>
                <c:pt idx="5">
                  <c:v>-0.00437087691115501</c:v>
                </c:pt>
                <c:pt idx="6">
                  <c:v>-0.0069861208606663</c:v>
                </c:pt>
                <c:pt idx="8">
                  <c:v>0.0315628365372358</c:v>
                </c:pt>
                <c:pt idx="9">
                  <c:v>0.0379444361612422</c:v>
                </c:pt>
              </c:numCache>
            </c:numRef>
          </c:val>
        </c:ser>
        <c:ser>
          <c:idx val="5"/>
          <c:order val="5"/>
          <c:tx>
            <c:strRef>
              <c:f>Feuil1!$H$16</c:f>
              <c:strCache>
                <c:ptCount val="1"/>
                <c:pt idx="0">
                  <c:v>1054-6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Feuil1!$H$17:$H$26</c:f>
              <c:numCache>
                <c:formatCode>0\.000</c:formatCode>
                <c:ptCount val="10"/>
                <c:pt idx="0">
                  <c:v>0.0822117717751101</c:v>
                </c:pt>
                <c:pt idx="3">
                  <c:v>0.00762117180331412</c:v>
                </c:pt>
                <c:pt idx="4">
                  <c:v>0.00258413247001177</c:v>
                </c:pt>
                <c:pt idx="5">
                  <c:v>-0.0218616090714905</c:v>
                </c:pt>
                <c:pt idx="6">
                  <c:v>0.0102728845808393</c:v>
                </c:pt>
                <c:pt idx="7">
                  <c:v>0.0252329234893109</c:v>
                </c:pt>
                <c:pt idx="8">
                  <c:v>0.00523389781488648</c:v>
                </c:pt>
                <c:pt idx="9">
                  <c:v>0.0302576074949512</c:v>
                </c:pt>
              </c:numCache>
            </c:numRef>
          </c:val>
        </c:ser>
        <c:ser>
          <c:idx val="6"/>
          <c:order val="6"/>
          <c:tx>
            <c:strRef>
              <c:f>Feuil1!$I$16</c:f>
              <c:strCache>
                <c:ptCount val="1"/>
                <c:pt idx="0">
                  <c:v>1072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Feuil1!$I$17:$I$26</c:f>
              <c:numCache>
                <c:formatCode>0\.000</c:formatCode>
                <c:ptCount val="10"/>
                <c:pt idx="0">
                  <c:v>0.0905721626914584</c:v>
                </c:pt>
                <c:pt idx="1">
                  <c:v>0.0686162979529483</c:v>
                </c:pt>
                <c:pt idx="3">
                  <c:v>0.0118789949458555</c:v>
                </c:pt>
                <c:pt idx="5">
                  <c:v>0.0233005496867034</c:v>
                </c:pt>
                <c:pt idx="6">
                  <c:v>0.0214092506987988</c:v>
                </c:pt>
                <c:pt idx="7">
                  <c:v>0.0252329234893109</c:v>
                </c:pt>
                <c:pt idx="8">
                  <c:v>0.0141887404678129</c:v>
                </c:pt>
                <c:pt idx="9">
                  <c:v>0.0379444361612422</c:v>
                </c:pt>
              </c:numCache>
            </c:numRef>
          </c:val>
        </c:ser>
        <c:ser>
          <c:idx val="7"/>
          <c:order val="7"/>
          <c:tx>
            <c:strRef>
              <c:f>Feuil1!$J$16</c:f>
              <c:strCache>
                <c:ptCount val="1"/>
                <c:pt idx="0">
                  <c:v>1039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Feuil1!$J$17:$J$26</c:f>
              <c:numCache>
                <c:formatCode>0\.000</c:formatCode>
                <c:ptCount val="10"/>
                <c:pt idx="0">
                  <c:v>0.0730931645727568</c:v>
                </c:pt>
                <c:pt idx="2">
                  <c:v>0.0471130441932843</c:v>
                </c:pt>
                <c:pt idx="3">
                  <c:v>0.0355830345794854</c:v>
                </c:pt>
                <c:pt idx="4">
                  <c:v>-0.0049690054204341</c:v>
                </c:pt>
                <c:pt idx="5">
                  <c:v>0.00691013349853397</c:v>
                </c:pt>
                <c:pt idx="6">
                  <c:v>0.0192047054477653</c:v>
                </c:pt>
                <c:pt idx="7">
                  <c:v>0.05156186221166</c:v>
                </c:pt>
                <c:pt idx="8">
                  <c:v>0.0315628365372358</c:v>
                </c:pt>
                <c:pt idx="9">
                  <c:v>0.052921592130895</c:v>
                </c:pt>
              </c:numCache>
            </c:numRef>
          </c:val>
        </c:ser>
        <c:ser>
          <c:idx val="8"/>
          <c:order val="8"/>
          <c:tx>
            <c:strRef>
              <c:f>Feuil1!$K$16</c:f>
              <c:strCache>
                <c:ptCount val="1"/>
                <c:pt idx="0">
                  <c:v>107617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Feuil1!$K$17:$K$26</c:f>
              <c:numCache>
                <c:formatCode>0\.000</c:formatCode>
                <c:ptCount val="10"/>
                <c:pt idx="0">
                  <c:v>0.0769404321614928</c:v>
                </c:pt>
                <c:pt idx="1">
                  <c:v>0.0613170592114489</c:v>
                </c:pt>
                <c:pt idx="2">
                  <c:v>0.0782001922777478</c:v>
                </c:pt>
                <c:pt idx="3">
                  <c:v>0.0305389072392921</c:v>
                </c:pt>
                <c:pt idx="4">
                  <c:v>0.00631200498925488</c:v>
                </c:pt>
                <c:pt idx="5">
                  <c:v>0.00130625598053546</c:v>
                </c:pt>
                <c:pt idx="6">
                  <c:v>0.00914337943986942</c:v>
                </c:pt>
                <c:pt idx="7">
                  <c:v>0.0114446390036775</c:v>
                </c:pt>
                <c:pt idx="8">
                  <c:v>0.0141887404678129</c:v>
                </c:pt>
                <c:pt idx="9">
                  <c:v>0.0144633403117194</c:v>
                </c:pt>
              </c:numCache>
            </c:numRef>
          </c:val>
        </c:ser>
        <c:ser>
          <c:idx val="9"/>
          <c:order val="9"/>
          <c:tx>
            <c:strRef>
              <c:f>Feuil1!$L$16</c:f>
              <c:strCache>
                <c:ptCount val="1"/>
                <c:pt idx="0">
                  <c:v>494-3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Feuil1!$L$17:$L$26</c:f>
              <c:numCache>
                <c:formatCode>0\.000</c:formatCode>
                <c:ptCount val="10"/>
                <c:pt idx="0">
                  <c:v>0.0695113341096349</c:v>
                </c:pt>
                <c:pt idx="1">
                  <c:v>0.0448133832803237</c:v>
                </c:pt>
                <c:pt idx="2">
                  <c:v>0.0409308119425917</c:v>
                </c:pt>
                <c:pt idx="3">
                  <c:v>0.0305389072392921</c:v>
                </c:pt>
                <c:pt idx="4">
                  <c:v>-0.0049690054204341</c:v>
                </c:pt>
                <c:pt idx="5">
                  <c:v>-0.00437087691115501</c:v>
                </c:pt>
                <c:pt idx="6">
                  <c:v>-0.018885344160374</c:v>
                </c:pt>
                <c:pt idx="7">
                  <c:v>0.0252329234893109</c:v>
                </c:pt>
                <c:pt idx="8">
                  <c:v>0.0141887404678129</c:v>
                </c:pt>
                <c:pt idx="9">
                  <c:v>0.0379444361612422</c:v>
                </c:pt>
              </c:numCache>
            </c:numRef>
          </c:val>
        </c:ser>
        <c:ser>
          <c:idx val="10"/>
          <c:order val="10"/>
          <c:tx>
            <c:strRef>
              <c:f>Feuil1!$M$16</c:f>
              <c:strCache>
                <c:ptCount val="1"/>
                <c:pt idx="0">
                  <c:v>1012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Feuil1!$M$17:$M$26</c:f>
              <c:numCache>
                <c:formatCode>0\.000</c:formatCode>
                <c:ptCount val="10"/>
                <c:pt idx="0">
                  <c:v>0.0645375792778879</c:v>
                </c:pt>
                <c:pt idx="1">
                  <c:v>0.0147409171700938</c:v>
                </c:pt>
                <c:pt idx="3">
                  <c:v>-0.0131938967549685</c:v>
                </c:pt>
                <c:pt idx="4">
                  <c:v>-0.021799213526595</c:v>
                </c:pt>
                <c:pt idx="5">
                  <c:v>-0.0400864291776894</c:v>
                </c:pt>
                <c:pt idx="6">
                  <c:v>-0.018885344160374</c:v>
                </c:pt>
                <c:pt idx="7">
                  <c:v>0.0114446390036775</c:v>
                </c:pt>
                <c:pt idx="8">
                  <c:v>0.0141887404678129</c:v>
                </c:pt>
                <c:pt idx="9">
                  <c:v>0.0302576074949512</c:v>
                </c:pt>
              </c:numCache>
            </c:numRef>
          </c:val>
        </c:ser>
        <c:ser>
          <c:idx val="11"/>
          <c:order val="11"/>
          <c:tx>
            <c:strRef>
              <c:f>Feuil1!$N$16</c:f>
              <c:strCache>
                <c:ptCount val="1"/>
                <c:pt idx="0">
                  <c:v>107816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Feuil1!$N$17:$N$26</c:f>
              <c:numCache>
                <c:formatCode>0\.000</c:formatCode>
                <c:ptCount val="10"/>
                <c:pt idx="0">
                  <c:v>0.069810950873435</c:v>
                </c:pt>
                <c:pt idx="3">
                  <c:v>0.028504737328839</c:v>
                </c:pt>
                <c:pt idx="4">
                  <c:v>-0.00751619443431406</c:v>
                </c:pt>
                <c:pt idx="6">
                  <c:v>0.00115350527813152</c:v>
                </c:pt>
                <c:pt idx="7">
                  <c:v>0.0252329234893109</c:v>
                </c:pt>
              </c:numCache>
            </c:numRef>
          </c:val>
        </c:ser>
        <c:ser>
          <c:idx val="12"/>
          <c:order val="12"/>
          <c:tx>
            <c:strRef>
              <c:f>Feuil1!$O$16</c:f>
              <c:strCache>
                <c:ptCount val="1"/>
                <c:pt idx="0">
                  <c:v>9961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Feuil1!$O$17:$O$26</c:f>
              <c:numCache>
                <c:formatCode>0\.000</c:formatCode>
                <c:ptCount val="10"/>
                <c:pt idx="0">
                  <c:v>0.0723493820962115</c:v>
                </c:pt>
                <c:pt idx="2">
                  <c:v>0.0767692371712991</c:v>
                </c:pt>
                <c:pt idx="3">
                  <c:v>0.0425478147123075</c:v>
                </c:pt>
                <c:pt idx="4">
                  <c:v>-0.013950304439724</c:v>
                </c:pt>
                <c:pt idx="6">
                  <c:v>0.00230395490956403</c:v>
                </c:pt>
                <c:pt idx="7">
                  <c:v>0.0385968850472924</c:v>
                </c:pt>
              </c:numCache>
            </c:numRef>
          </c:val>
        </c:ser>
        <c:ser>
          <c:idx val="13"/>
          <c:order val="13"/>
          <c:tx>
            <c:strRef>
              <c:f>Feuil1!$P$16</c:f>
              <c:strCache>
                <c:ptCount val="1"/>
                <c:pt idx="0">
                  <c:v>74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Feuil1!$P$17:$P$26</c:f>
              <c:numCache>
                <c:formatCode>0\.000</c:formatCode>
                <c:ptCount val="10"/>
                <c:pt idx="0">
                  <c:v>0.0701103610761962</c:v>
                </c:pt>
                <c:pt idx="1">
                  <c:v>0.0463399032417961</c:v>
                </c:pt>
                <c:pt idx="2">
                  <c:v>0.0577246065679502</c:v>
                </c:pt>
                <c:pt idx="3">
                  <c:v>0.0365848677386307</c:v>
                </c:pt>
                <c:pt idx="4">
                  <c:v>0.00258413247001177</c:v>
                </c:pt>
                <c:pt idx="5">
                  <c:v>-0.00437087691115501</c:v>
                </c:pt>
                <c:pt idx="6">
                  <c:v>-0.00464490504576376</c:v>
                </c:pt>
              </c:numCache>
            </c:numRef>
          </c:val>
        </c:ser>
        <c:ser>
          <c:idx val="14"/>
          <c:order val="14"/>
          <c:tx>
            <c:strRef>
              <c:f>Feuil1!$Q$16</c:f>
              <c:strCache>
                <c:ptCount val="1"/>
                <c:pt idx="0">
                  <c:v>241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Feuil1!$Q$17:$Q$26</c:f>
              <c:numCache>
                <c:formatCode>0\.000</c:formatCode>
                <c:ptCount val="10"/>
                <c:pt idx="0">
                  <c:v>0.0735388233926781</c:v>
                </c:pt>
                <c:pt idx="1">
                  <c:v>0.0417441515526471</c:v>
                </c:pt>
                <c:pt idx="2">
                  <c:v>0.0424846400112133</c:v>
                </c:pt>
                <c:pt idx="3">
                  <c:v>0.0254355056011624</c:v>
                </c:pt>
                <c:pt idx="4">
                  <c:v>-0.0126558340867251</c:v>
                </c:pt>
                <c:pt idx="5">
                  <c:v>0.00130625598053546</c:v>
                </c:pt>
                <c:pt idx="6">
                  <c:v>0.0034513650404111</c:v>
                </c:pt>
                <c:pt idx="7">
                  <c:v>0.0385968850472924</c:v>
                </c:pt>
                <c:pt idx="8">
                  <c:v>0.0315628365372358</c:v>
                </c:pt>
                <c:pt idx="9">
                  <c:v>0.0454975740516881</c:v>
                </c:pt>
              </c:numCache>
            </c:numRef>
          </c:val>
        </c:ser>
        <c:ser>
          <c:idx val="15"/>
          <c:order val="15"/>
          <c:tx>
            <c:strRef>
              <c:f>Feuil1!$R$16</c:f>
              <c:strCache>
                <c:ptCount val="1"/>
                <c:pt idx="0">
                  <c:v>239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Feuil1!$R$17:$R$26</c:f>
              <c:numCache>
                <c:formatCode>0\.000</c:formatCode>
                <c:ptCount val="10"/>
                <c:pt idx="0">
                  <c:v>0.069810950873435</c:v>
                </c:pt>
                <c:pt idx="1">
                  <c:v>0.0339748122977346</c:v>
                </c:pt>
                <c:pt idx="2">
                  <c:v>0.0440329285740739</c:v>
                </c:pt>
                <c:pt idx="3">
                  <c:v>0.0365848677386307</c:v>
                </c:pt>
                <c:pt idx="4">
                  <c:v>0.0173073892907181</c:v>
                </c:pt>
                <c:pt idx="5">
                  <c:v>-0.0101232058002463</c:v>
                </c:pt>
                <c:pt idx="6">
                  <c:v>-0.018885344160374</c:v>
                </c:pt>
                <c:pt idx="7">
                  <c:v>0.0252329234893109</c:v>
                </c:pt>
                <c:pt idx="8">
                  <c:v>0.0315628365372358</c:v>
                </c:pt>
                <c:pt idx="9">
                  <c:v>0.0379444361612422</c:v>
                </c:pt>
              </c:numCache>
            </c:numRef>
          </c:val>
        </c:ser>
        <c:ser>
          <c:idx val="16"/>
          <c:order val="16"/>
          <c:tx>
            <c:strRef>
              <c:f>Feuil1!$S$16</c:f>
              <c:strCache>
                <c:ptCount val="1"/>
                <c:pt idx="0">
                  <c:v>140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Feuil1!$S$17:$S$26</c:f>
              <c:numCache>
                <c:formatCode>0\.000</c:formatCode>
                <c:ptCount val="10"/>
                <c:pt idx="0">
                  <c:v>0.0823572884398667</c:v>
                </c:pt>
                <c:pt idx="1">
                  <c:v>0.053893041132242</c:v>
                </c:pt>
                <c:pt idx="2">
                  <c:v>0.0607094601174123</c:v>
                </c:pt>
                <c:pt idx="3">
                  <c:v>0.0139923542592546</c:v>
                </c:pt>
                <c:pt idx="4">
                  <c:v>-0.00243666890503902</c:v>
                </c:pt>
                <c:pt idx="5">
                  <c:v>0.00691013349853397</c:v>
                </c:pt>
                <c:pt idx="6">
                  <c:v>0.0102728845808393</c:v>
                </c:pt>
                <c:pt idx="7">
                  <c:v>0.0385968850472924</c:v>
                </c:pt>
                <c:pt idx="8">
                  <c:v>0.0399960040740985</c:v>
                </c:pt>
                <c:pt idx="9">
                  <c:v>0.0454975740516881</c:v>
                </c:pt>
              </c:numCache>
            </c:numRef>
          </c:val>
        </c:ser>
        <c:ser>
          <c:idx val="17"/>
          <c:order val="17"/>
          <c:tx>
            <c:strRef>
              <c:f>Feuil1!$T$16</c:f>
              <c:strCache>
                <c:ptCount val="1"/>
                <c:pt idx="0">
                  <c:v>402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Feuil1!$T$17:$T$26</c:f>
              <c:numCache>
                <c:formatCode>0\.000</c:formatCode>
                <c:ptCount val="10"/>
                <c:pt idx="0">
                  <c:v>0.0576620612938399</c:v>
                </c:pt>
                <c:pt idx="1">
                  <c:v>0.053893041132242</c:v>
                </c:pt>
                <c:pt idx="2">
                  <c:v>0.0455757169883553</c:v>
                </c:pt>
                <c:pt idx="3">
                  <c:v>0.0375843951807575</c:v>
                </c:pt>
                <c:pt idx="4">
                  <c:v>-0.00370099143379865</c:v>
                </c:pt>
                <c:pt idx="5">
                  <c:v>0.00691013349853397</c:v>
                </c:pt>
                <c:pt idx="6">
                  <c:v>0.0125231200912501</c:v>
                </c:pt>
                <c:pt idx="7">
                  <c:v>0.0385968850472924</c:v>
                </c:pt>
                <c:pt idx="8">
                  <c:v>0.0643553499335432</c:v>
                </c:pt>
                <c:pt idx="9">
                  <c:v>-0.0277343394827356</c:v>
                </c:pt>
              </c:numCache>
            </c:numRef>
          </c:val>
        </c:ser>
        <c:ser>
          <c:idx val="18"/>
          <c:order val="18"/>
          <c:tx>
            <c:strRef>
              <c:f>Feuil1!$U$16</c:f>
              <c:strCache>
                <c:ptCount val="1"/>
                <c:pt idx="0">
                  <c:v>401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Feuil1!$U$17:$U$26</c:f>
              <c:numCache>
                <c:formatCode>0\.000</c:formatCode>
                <c:ptCount val="10"/>
                <c:pt idx="0">
                  <c:v>0.0599660162034041</c:v>
                </c:pt>
                <c:pt idx="2">
                  <c:v>0.018572482605802</c:v>
                </c:pt>
                <c:pt idx="3">
                  <c:v>-0.00761879475342253</c:v>
                </c:pt>
                <c:pt idx="4">
                  <c:v>-0.024447358816283</c:v>
                </c:pt>
                <c:pt idx="5">
                  <c:v>-0.0101232058002463</c:v>
                </c:pt>
                <c:pt idx="6">
                  <c:v>-0.0128949804711866</c:v>
                </c:pt>
                <c:pt idx="7">
                  <c:v>0.0252329234893109</c:v>
                </c:pt>
                <c:pt idx="8">
                  <c:v>0.0141887404678129</c:v>
                </c:pt>
                <c:pt idx="9">
                  <c:v>0.0224322699829946</c:v>
                </c:pt>
              </c:numCache>
            </c:numRef>
          </c:val>
        </c:ser>
        <c:ser>
          <c:idx val="19"/>
          <c:order val="19"/>
          <c:tx>
            <c:strRef>
              <c:f>Feuil1!$V$16</c:f>
              <c:strCache>
                <c:ptCount val="1"/>
                <c:pt idx="0">
                  <c:v>571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Feuil1!$V$17:$V$26</c:f>
              <c:numCache>
                <c:formatCode>0\.000</c:formatCode>
                <c:ptCount val="10"/>
                <c:pt idx="0">
                  <c:v>0.0720515120695118</c:v>
                </c:pt>
                <c:pt idx="1">
                  <c:v>0.0370992465068836</c:v>
                </c:pt>
                <c:pt idx="2">
                  <c:v>0.0577246065679502</c:v>
                </c:pt>
                <c:pt idx="3">
                  <c:v>0.0223444286240206</c:v>
                </c:pt>
                <c:pt idx="4">
                  <c:v>-0.00370099143379865</c:v>
                </c:pt>
                <c:pt idx="5">
                  <c:v>0.0179055177999972</c:v>
                </c:pt>
                <c:pt idx="6">
                  <c:v>0.0169889124682054</c:v>
                </c:pt>
                <c:pt idx="7">
                  <c:v>0.0252329234893109</c:v>
                </c:pt>
                <c:pt idx="8">
                  <c:v>0.0229626647753183</c:v>
                </c:pt>
                <c:pt idx="9">
                  <c:v>0.0379444361612422</c:v>
                </c:pt>
              </c:numCache>
            </c:numRef>
          </c:val>
        </c:ser>
        <c:ser>
          <c:idx val="20"/>
          <c:order val="20"/>
          <c:tx>
            <c:strRef>
              <c:f>Feuil1!$W$16</c:f>
              <c:strCache>
                <c:ptCount val="1"/>
                <c:pt idx="0">
                  <c:v>1056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Feuil1!$W$17:$W$26</c:f>
              <c:numCache>
                <c:formatCode>0\.000</c:formatCode>
                <c:ptCount val="10"/>
                <c:pt idx="0">
                  <c:v>0.0652948497084713</c:v>
                </c:pt>
                <c:pt idx="6">
                  <c:v>0.0322671782870072</c:v>
                </c:pt>
                <c:pt idx="7">
                  <c:v>0.0385968850472924</c:v>
                </c:pt>
              </c:numCache>
            </c:numRef>
          </c:val>
        </c:ser>
        <c:ser>
          <c:idx val="21"/>
          <c:order val="21"/>
          <c:tx>
            <c:strRef>
              <c:f>Feuil1!$X$16</c:f>
              <c:strCache>
                <c:ptCount val="1"/>
                <c:pt idx="0">
                  <c:v>1381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Feuil1!$X$17:$X$26</c:f>
              <c:numCache>
                <c:formatCode>0\.000</c:formatCode>
                <c:ptCount val="10"/>
                <c:pt idx="2">
                  <c:v>0.0577246065679502</c:v>
                </c:pt>
                <c:pt idx="4">
                  <c:v>-0.0165508779702495</c:v>
                </c:pt>
                <c:pt idx="5">
                  <c:v>0.0179055177999972</c:v>
                </c:pt>
                <c:pt idx="7">
                  <c:v>0.05156186221166</c:v>
                </c:pt>
                <c:pt idx="8">
                  <c:v>0.0399960040740985</c:v>
                </c:pt>
                <c:pt idx="9">
                  <c:v>0.0602208308723944</c:v>
                </c:pt>
              </c:numCache>
            </c:numRef>
          </c:val>
        </c:ser>
        <c:ser>
          <c:idx val="22"/>
          <c:order val="22"/>
          <c:tx>
            <c:strRef>
              <c:f>Feuil1!$Y$16</c:f>
              <c:strCache>
                <c:ptCount val="1"/>
                <c:pt idx="0">
                  <c:v>968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Feuil1!$Y$17:$Y$26</c:f>
              <c:numCache>
                <c:formatCode>0\.000</c:formatCode>
                <c:ptCount val="10"/>
                <c:pt idx="0">
                  <c:v>0.0973714323993135</c:v>
                </c:pt>
                <c:pt idx="3">
                  <c:v>0.0618529699076942</c:v>
                </c:pt>
                <c:pt idx="5">
                  <c:v>0.0233005496867034</c:v>
                </c:pt>
                <c:pt idx="6">
                  <c:v>0.00914337943986942</c:v>
                </c:pt>
                <c:pt idx="7">
                  <c:v>0.0114446390036775</c:v>
                </c:pt>
                <c:pt idx="8">
                  <c:v>0.0315628365372358</c:v>
                </c:pt>
                <c:pt idx="9">
                  <c:v>0.0379444361612422</c:v>
                </c:pt>
              </c:numCache>
            </c:numRef>
          </c:val>
        </c:ser>
        <c:ser>
          <c:idx val="23"/>
          <c:order val="23"/>
          <c:tx>
            <c:strRef>
              <c:f>Feuil1!$Z$16</c:f>
              <c:strCache>
                <c:ptCount val="1"/>
                <c:pt idx="0">
                  <c:v>1383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Feuil1!$Z$17:$Z$26</c:f>
              <c:numCache>
                <c:formatCode>0\.000</c:formatCode>
                <c:ptCount val="10"/>
                <c:pt idx="2">
                  <c:v>0.0409308119425917</c:v>
                </c:pt>
                <c:pt idx="4">
                  <c:v>0.0038303154826107</c:v>
                </c:pt>
                <c:pt idx="5">
                  <c:v>0.00130625598053546</c:v>
                </c:pt>
                <c:pt idx="7">
                  <c:v>0.0385968850472924</c:v>
                </c:pt>
                <c:pt idx="8">
                  <c:v>0.0229626647753183</c:v>
                </c:pt>
                <c:pt idx="9">
                  <c:v>0.0302576074949512</c:v>
                </c:pt>
              </c:numCache>
            </c:numRef>
          </c:val>
        </c:ser>
        <c:ser>
          <c:idx val="24"/>
          <c:order val="24"/>
          <c:tx>
            <c:strRef>
              <c:f>Feuil1!$AA$16</c:f>
              <c:strCache>
                <c:ptCount val="1"/>
                <c:pt idx="0">
                  <c:v>1069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Feuil1!$AA$17:$AA$26</c:f>
              <c:numCache>
                <c:formatCode>0\.000</c:formatCode>
                <c:ptCount val="10"/>
                <c:pt idx="0">
                  <c:v>0.0627147246315554</c:v>
                </c:pt>
                <c:pt idx="2">
                  <c:v>0.0346593024992567</c:v>
                </c:pt>
                <c:pt idx="4">
                  <c:v>-0.00370099143379865</c:v>
                </c:pt>
                <c:pt idx="6">
                  <c:v>-0.00581393531261542</c:v>
                </c:pt>
                <c:pt idx="7">
                  <c:v>0.0385968850472924</c:v>
                </c:pt>
                <c:pt idx="8">
                  <c:v>0.0141887404678129</c:v>
                </c:pt>
                <c:pt idx="9">
                  <c:v>0.0302576074949512</c:v>
                </c:pt>
              </c:numCache>
            </c:numRef>
          </c:val>
        </c:ser>
        <c:ser>
          <c:idx val="25"/>
          <c:order val="25"/>
          <c:tx>
            <c:strRef>
              <c:f>Feuil1!$AB$16</c:f>
              <c:strCache>
                <c:ptCount val="1"/>
                <c:pt idx="0">
                  <c:v>1083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Feuil1!$AB$17:$AB$26</c:f>
              <c:numCache>
                <c:formatCode>0\.000</c:formatCode>
                <c:ptCount val="10"/>
                <c:pt idx="0">
                  <c:v>0.0840996959201239</c:v>
                </c:pt>
                <c:pt idx="1">
                  <c:v>0.0856496372517288</c:v>
                </c:pt>
                <c:pt idx="2">
                  <c:v>0.138152035628174</c:v>
                </c:pt>
                <c:pt idx="3">
                  <c:v>0.039576575196542</c:v>
                </c:pt>
                <c:pt idx="4">
                  <c:v>0.0160993371017499</c:v>
                </c:pt>
                <c:pt idx="5">
                  <c:v>0.0179055177999972</c:v>
                </c:pt>
                <c:pt idx="6">
                  <c:v>0.0158767620988378</c:v>
                </c:pt>
                <c:pt idx="7">
                  <c:v>0.0385968850472924</c:v>
                </c:pt>
                <c:pt idx="8">
                  <c:v>0.0315628365372358</c:v>
                </c:pt>
                <c:pt idx="9">
                  <c:v>0.0379444361612422</c:v>
                </c:pt>
              </c:numCache>
            </c:numRef>
          </c:val>
        </c:ser>
        <c:ser>
          <c:idx val="26"/>
          <c:order val="26"/>
          <c:tx>
            <c:strRef>
              <c:f>Feuil1!$AC$16</c:f>
              <c:strCache>
                <c:ptCount val="1"/>
                <c:pt idx="0">
                  <c:v>976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Feuil1!$AC$17:$AC$26</c:f>
              <c:numCache>
                <c:formatCode>0\.000</c:formatCode>
                <c:ptCount val="10"/>
                <c:pt idx="0">
                  <c:v>0.093134379456059</c:v>
                </c:pt>
                <c:pt idx="1">
                  <c:v>0.0757948825800718</c:v>
                </c:pt>
                <c:pt idx="2">
                  <c:v>0.0977537286534269</c:v>
                </c:pt>
                <c:pt idx="4">
                  <c:v>0.0315478284053283</c:v>
                </c:pt>
                <c:pt idx="6">
                  <c:v>0.0113994597440936</c:v>
                </c:pt>
                <c:pt idx="7">
                  <c:v>0.0385968850472924</c:v>
                </c:pt>
              </c:numCache>
            </c:numRef>
          </c:val>
        </c:ser>
        <c:ser>
          <c:idx val="27"/>
          <c:order val="27"/>
          <c:tx>
            <c:strRef>
              <c:f>Feuil1!$AD$16</c:f>
              <c:strCache>
                <c:ptCount val="1"/>
                <c:pt idx="0">
                  <c:v>1011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Feuil1!$AD$17:$AD$26</c:f>
              <c:numCache>
                <c:formatCode>0\.000</c:formatCode>
                <c:ptCount val="10"/>
                <c:pt idx="0">
                  <c:v>0.0545709843166984</c:v>
                </c:pt>
                <c:pt idx="1">
                  <c:v>0.0686162979529483</c:v>
                </c:pt>
                <c:pt idx="2">
                  <c:v>0.0651486246471571</c:v>
                </c:pt>
                <c:pt idx="3">
                  <c:v>0.00115512955408237</c:v>
                </c:pt>
                <c:pt idx="4">
                  <c:v>-0.0100784111989145</c:v>
                </c:pt>
                <c:pt idx="5">
                  <c:v>-0.0101232058002463</c:v>
                </c:pt>
                <c:pt idx="6">
                  <c:v>0.0113994597440936</c:v>
                </c:pt>
                <c:pt idx="7">
                  <c:v>0.0252329234893109</c:v>
                </c:pt>
                <c:pt idx="8">
                  <c:v>-0.00390948162498317</c:v>
                </c:pt>
                <c:pt idx="9">
                  <c:v>0.0224322699829946</c:v>
                </c:pt>
              </c:numCache>
            </c:numRef>
          </c:val>
        </c:ser>
        <c:ser>
          <c:idx val="28"/>
          <c:order val="28"/>
          <c:tx>
            <c:strRef>
              <c:f>Feuil1!$AE$16</c:f>
              <c:strCache>
                <c:ptCount val="1"/>
                <c:pt idx="0">
                  <c:v>1005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Feuil1!$AE$17:$AE$26</c:f>
              <c:numCache>
                <c:formatCode>0\.000</c:formatCode>
                <c:ptCount val="10"/>
                <c:pt idx="0">
                  <c:v>0.0779704381917532</c:v>
                </c:pt>
                <c:pt idx="1">
                  <c:v>0.0583626635873955</c:v>
                </c:pt>
                <c:pt idx="2">
                  <c:v>0.0810480351505742</c:v>
                </c:pt>
                <c:pt idx="3">
                  <c:v>0.0523076520014638</c:v>
                </c:pt>
                <c:pt idx="5">
                  <c:v>0.012442622098495</c:v>
                </c:pt>
                <c:pt idx="6">
                  <c:v>0.0290382081568088</c:v>
                </c:pt>
                <c:pt idx="7">
                  <c:v>0.0385968850472924</c:v>
                </c:pt>
                <c:pt idx="8">
                  <c:v>0.0399960040740985</c:v>
                </c:pt>
                <c:pt idx="9">
                  <c:v>0.052921592130895</c:v>
                </c:pt>
              </c:numCache>
            </c:numRef>
          </c:val>
        </c:ser>
        <c:ser>
          <c:idx val="29"/>
          <c:order val="29"/>
          <c:tx>
            <c:strRef>
              <c:f>Feuil1!$AF$16</c:f>
              <c:strCache>
                <c:ptCount val="1"/>
                <c:pt idx="0">
                  <c:v>680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Feuil1!$AF$17:$AF$26</c:f>
              <c:numCache>
                <c:formatCode>0\.000</c:formatCode>
                <c:ptCount val="10"/>
                <c:pt idx="0">
                  <c:v>0.0859794485683225</c:v>
                </c:pt>
                <c:pt idx="1">
                  <c:v>0.0583626635873955</c:v>
                </c:pt>
                <c:pt idx="3">
                  <c:v>0.0425478147123075</c:v>
                </c:pt>
                <c:pt idx="5">
                  <c:v>0.0442344565223465</c:v>
                </c:pt>
                <c:pt idx="6">
                  <c:v>0.0279565276925211</c:v>
                </c:pt>
                <c:pt idx="8">
                  <c:v>0.0399960040740985</c:v>
                </c:pt>
                <c:pt idx="9">
                  <c:v>0.0454975740516881</c:v>
                </c:pt>
              </c:numCache>
            </c:numRef>
          </c:val>
        </c:ser>
        <c:ser>
          <c:idx val="30"/>
          <c:order val="30"/>
          <c:tx>
            <c:strRef>
              <c:f>Feuil1!$AG$16</c:f>
              <c:strCache>
                <c:ptCount val="1"/>
                <c:pt idx="0">
                  <c:v>1023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Feuil1!$AG$17:$AG$26</c:f>
              <c:numCache>
                <c:formatCode>0\.000</c:formatCode>
                <c:ptCount val="10"/>
                <c:pt idx="0">
                  <c:v>0.0742805733285885</c:v>
                </c:pt>
                <c:pt idx="1">
                  <c:v>0.027657690274042</c:v>
                </c:pt>
                <c:pt idx="2">
                  <c:v>0.0266903728279815</c:v>
                </c:pt>
                <c:pt idx="3">
                  <c:v>0.0503731522242641</c:v>
                </c:pt>
                <c:pt idx="4">
                  <c:v>-0.0231212677648902</c:v>
                </c:pt>
                <c:pt idx="5">
                  <c:v>0.00130625598053546</c:v>
                </c:pt>
                <c:pt idx="6">
                  <c:v>0.00459575168914883</c:v>
                </c:pt>
                <c:pt idx="7">
                  <c:v>0.0385968850472924</c:v>
                </c:pt>
                <c:pt idx="8">
                  <c:v>0.0229626647753183</c:v>
                </c:pt>
                <c:pt idx="9">
                  <c:v>0.0379444361612422</c:v>
                </c:pt>
              </c:numCache>
            </c:numRef>
          </c:val>
        </c:ser>
        <c:ser>
          <c:idx val="31"/>
          <c:order val="31"/>
          <c:tx>
            <c:strRef>
              <c:f>Feuil1!$AH$16</c:f>
              <c:strCache>
                <c:ptCount val="1"/>
                <c:pt idx="0">
                  <c:v>107814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Feuil1!$AH$17:$AH$26</c:f>
              <c:numCache>
                <c:formatCode>0\.000</c:formatCode>
                <c:ptCount val="10"/>
                <c:pt idx="0">
                  <c:v>0.0819205920914547</c:v>
                </c:pt>
                <c:pt idx="1">
                  <c:v>0.0553880322191933</c:v>
                </c:pt>
                <c:pt idx="2">
                  <c:v>0.0767692371712991</c:v>
                </c:pt>
                <c:pt idx="3">
                  <c:v>-0.00872810437801319</c:v>
                </c:pt>
                <c:pt idx="4">
                  <c:v>0.0038303154826107</c:v>
                </c:pt>
                <c:pt idx="5">
                  <c:v>0.012442622098495</c:v>
                </c:pt>
                <c:pt idx="6">
                  <c:v>0.0034513650404111</c:v>
                </c:pt>
                <c:pt idx="7">
                  <c:v>0.0252329234893109</c:v>
                </c:pt>
                <c:pt idx="8">
                  <c:v>0.0399960040740985</c:v>
                </c:pt>
                <c:pt idx="9">
                  <c:v>0.0302576074949512</c:v>
                </c:pt>
              </c:numCache>
            </c:numRef>
          </c:val>
        </c:ser>
        <c:ser>
          <c:idx val="32"/>
          <c:order val="32"/>
          <c:tx>
            <c:strRef>
              <c:f>Feuil1!$AI$16</c:f>
              <c:strCache>
                <c:ptCount val="1"/>
                <c:pt idx="0">
                  <c:v>1075-9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Feuil1!$AI$17:$AI$26</c:f>
              <c:numCache>
                <c:formatCode>0\.000</c:formatCode>
                <c:ptCount val="10"/>
                <c:pt idx="0">
                  <c:v>0.0760556213659904</c:v>
                </c:pt>
                <c:pt idx="1">
                  <c:v>0.0686162979529483</c:v>
                </c:pt>
                <c:pt idx="2">
                  <c:v>0.0577246065679502</c:v>
                </c:pt>
                <c:pt idx="3">
                  <c:v>0.039576575196542</c:v>
                </c:pt>
                <c:pt idx="4">
                  <c:v>0.0509544898491385</c:v>
                </c:pt>
                <c:pt idx="5">
                  <c:v>0.00913159349249226</c:v>
                </c:pt>
                <c:pt idx="6">
                  <c:v>0.0225073409978511</c:v>
                </c:pt>
                <c:pt idx="7">
                  <c:v>0.0385968850472924</c:v>
                </c:pt>
                <c:pt idx="8">
                  <c:v>0.0383224201845325</c:v>
                </c:pt>
                <c:pt idx="9">
                  <c:v>0.0602208308723944</c:v>
                </c:pt>
              </c:numCache>
            </c:numRef>
          </c:val>
        </c:ser>
        <c:ser>
          <c:idx val="33"/>
          <c:order val="33"/>
          <c:tx>
            <c:strRef>
              <c:f>Feuil1!$AJ$16</c:f>
              <c:strCache>
                <c:ptCount val="1"/>
                <c:pt idx="0">
                  <c:v>1059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Feuil1!$AJ$17:$AJ$26</c:f>
              <c:numCache>
                <c:formatCode>0\.000</c:formatCode>
                <c:ptCount val="10"/>
                <c:pt idx="0">
                  <c:v>0.0611898126649213</c:v>
                </c:pt>
                <c:pt idx="1">
                  <c:v>0.0613170592114489</c:v>
                </c:pt>
                <c:pt idx="2">
                  <c:v>0.0651486246471571</c:v>
                </c:pt>
                <c:pt idx="3">
                  <c:v>0.0213091611924154</c:v>
                </c:pt>
                <c:pt idx="4">
                  <c:v>0.0112332415785248</c:v>
                </c:pt>
                <c:pt idx="5">
                  <c:v>0.00130625598053546</c:v>
                </c:pt>
                <c:pt idx="6">
                  <c:v>0.0158767620988378</c:v>
                </c:pt>
                <c:pt idx="7">
                  <c:v>0.0385968850472924</c:v>
                </c:pt>
                <c:pt idx="8">
                  <c:v>0.0399960040740985</c:v>
                </c:pt>
                <c:pt idx="9">
                  <c:v>0.052921592130895</c:v>
                </c:pt>
              </c:numCache>
            </c:numRef>
          </c:val>
        </c:ser>
        <c:ser>
          <c:idx val="34"/>
          <c:order val="34"/>
          <c:tx>
            <c:strRef>
              <c:f>Feuil1!$AK$16</c:f>
              <c:strCache>
                <c:ptCount val="1"/>
                <c:pt idx="0">
                  <c:v>107813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Feuil1!$AK$17:$AK$26</c:f>
              <c:numCache>
                <c:formatCode>0\.000</c:formatCode>
                <c:ptCount val="10"/>
                <c:pt idx="0">
                  <c:v>0.0727958044228973</c:v>
                </c:pt>
                <c:pt idx="3">
                  <c:v>0.0325635938057065</c:v>
                </c:pt>
                <c:pt idx="4">
                  <c:v>-0.0178570277725329</c:v>
                </c:pt>
                <c:pt idx="6">
                  <c:v>0.0214092506987988</c:v>
                </c:pt>
                <c:pt idx="7">
                  <c:v>0.0252329234893109</c:v>
                </c:pt>
                <c:pt idx="8">
                  <c:v>0.00523389781488648</c:v>
                </c:pt>
              </c:numCache>
            </c:numRef>
          </c:val>
        </c:ser>
        <c:ser>
          <c:idx val="35"/>
          <c:order val="35"/>
          <c:tx>
            <c:strRef>
              <c:f>Feuil1!$AL$16</c:f>
              <c:strCache>
                <c:ptCount val="1"/>
              </c:strCache>
            </c:strRef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Feuil1!$AL$17:$AL$26</c:f>
              <c:numCache>
                <c:formatCode>General</c:formatCode>
                <c:ptCount val="10"/>
                <c:pt idx="0" formatCode="0\.000">
                  <c:v>0.0764982520975992</c:v>
                </c:pt>
                <c:pt idx="3" formatCode="0\.000">
                  <c:v>0.0254355056011624</c:v>
                </c:pt>
                <c:pt idx="4" formatCode="0\.000">
                  <c:v>-0.0231212677648902</c:v>
                </c:pt>
                <c:pt idx="5" formatCode="0\.000">
                  <c:v>0.0179055177999972</c:v>
                </c:pt>
                <c:pt idx="6" formatCode="0\.000">
                  <c:v>0.00687551798404739</c:v>
                </c:pt>
                <c:pt idx="7" formatCode="0\.000">
                  <c:v>0.0252329234893109</c:v>
                </c:pt>
                <c:pt idx="8" formatCode="0\.000">
                  <c:v>0.0141887404678129</c:v>
                </c:pt>
                <c:pt idx="9" formatCode="0\.000">
                  <c:v>0.0302576074949512</c:v>
                </c:pt>
              </c:numCache>
            </c:numRef>
          </c:val>
        </c:ser>
        <c:ser>
          <c:idx val="36"/>
          <c:order val="36"/>
          <c:tx>
            <c:strRef>
              <c:f>Feuil1!$AM$16</c:f>
              <c:strCache>
                <c:ptCount val="1"/>
                <c:pt idx="0">
                  <c:v>992</c:v>
                </c:pt>
              </c:strCache>
            </c:strRef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Feuil1!$AM$17:$AM$26</c:f>
              <c:numCache>
                <c:formatCode>0\.000</c:formatCode>
                <c:ptCount val="10"/>
                <c:pt idx="0">
                  <c:v>0.0779704381917532</c:v>
                </c:pt>
                <c:pt idx="1">
                  <c:v>0.0828567370675586</c:v>
                </c:pt>
                <c:pt idx="2">
                  <c:v>0.0378063777334427</c:v>
                </c:pt>
                <c:pt idx="3">
                  <c:v>0.039576575196542</c:v>
                </c:pt>
                <c:pt idx="4">
                  <c:v>0.0197134590565966</c:v>
                </c:pt>
                <c:pt idx="6">
                  <c:v>0.00230395490956403</c:v>
                </c:pt>
                <c:pt idx="7">
                  <c:v>0.0252329234893109</c:v>
                </c:pt>
                <c:pt idx="8">
                  <c:v>0.0229626647753183</c:v>
                </c:pt>
                <c:pt idx="9">
                  <c:v>0.0454975740516881</c:v>
                </c:pt>
              </c:numCache>
            </c:numRef>
          </c:val>
        </c:ser>
        <c:ser>
          <c:idx val="37"/>
          <c:order val="37"/>
          <c:tx>
            <c:strRef>
              <c:f>Feuil1!$AN$16</c:f>
              <c:strCache>
                <c:ptCount val="1"/>
                <c:pt idx="0">
                  <c:v>1062</c:v>
                </c:pt>
              </c:strCache>
            </c:strRef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Feuil1!$AN$17:$AN$26</c:f>
              <c:numCache>
                <c:formatCode>0\.000</c:formatCode>
                <c:ptCount val="10"/>
                <c:pt idx="0">
                  <c:v>0.0811917876212038</c:v>
                </c:pt>
                <c:pt idx="1">
                  <c:v>0.0686162979529483</c:v>
                </c:pt>
                <c:pt idx="2">
                  <c:v>0.0724478633886565</c:v>
                </c:pt>
                <c:pt idx="3">
                  <c:v>0.0325635938057065</c:v>
                </c:pt>
                <c:pt idx="4">
                  <c:v>0.0221062721724867</c:v>
                </c:pt>
                <c:pt idx="7">
                  <c:v>0.0385968850472924</c:v>
                </c:pt>
              </c:numCache>
            </c:numRef>
          </c:val>
        </c:ser>
        <c:ser>
          <c:idx val="38"/>
          <c:order val="38"/>
          <c:tx>
            <c:strRef>
              <c:f>Feuil1!$AO$16</c:f>
              <c:strCache>
                <c:ptCount val="1"/>
                <c:pt idx="0">
                  <c:v>411</c:v>
                </c:pt>
              </c:strCache>
            </c:strRef>
          </c:tx>
          <c:spPr>
            <a:ln w="12700">
              <a:solidFill>
                <a:srgbClr val="00ABEA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Feuil1!$AO$17:$AO$26</c:f>
              <c:numCache>
                <c:formatCode>0\.000</c:formatCode>
                <c:ptCount val="10"/>
                <c:pt idx="0">
                  <c:v>0.068461044645137</c:v>
                </c:pt>
                <c:pt idx="1">
                  <c:v>0.0432814787575761</c:v>
                </c:pt>
                <c:pt idx="2">
                  <c:v>0.0471130441932843</c:v>
                </c:pt>
                <c:pt idx="3">
                  <c:v>0.0171432349382128</c:v>
                </c:pt>
                <c:pt idx="4">
                  <c:v>-0.0152486446650046</c:v>
                </c:pt>
                <c:pt idx="5">
                  <c:v>-0.00437087691115501</c:v>
                </c:pt>
                <c:pt idx="6">
                  <c:v>0.00115350527813152</c:v>
                </c:pt>
                <c:pt idx="7">
                  <c:v>0.0252329234893109</c:v>
                </c:pt>
                <c:pt idx="8">
                  <c:v>0.00523389781488648</c:v>
                </c:pt>
                <c:pt idx="9">
                  <c:v>0.0224322699829946</c:v>
                </c:pt>
              </c:numCache>
            </c:numRef>
          </c:val>
        </c:ser>
        <c:ser>
          <c:idx val="39"/>
          <c:order val="39"/>
          <c:tx>
            <c:strRef>
              <c:f>Feuil1!$AP$16</c:f>
              <c:strCache>
                <c:ptCount val="1"/>
                <c:pt idx="0">
                  <c:v>72</c:v>
                </c:pt>
              </c:strCache>
            </c:strRef>
          </c:tx>
          <c:spPr>
            <a:ln w="127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Feuil1!$AP$17:$AP$26</c:f>
              <c:numCache>
                <c:formatCode>0\.000</c:formatCode>
                <c:ptCount val="10"/>
                <c:pt idx="0">
                  <c:v>0.0723493820962115</c:v>
                </c:pt>
                <c:pt idx="1">
                  <c:v>0.0339748122977346</c:v>
                </c:pt>
                <c:pt idx="2">
                  <c:v>0.0607094601174123</c:v>
                </c:pt>
                <c:pt idx="3">
                  <c:v>0.0139923542592546</c:v>
                </c:pt>
                <c:pt idx="4">
                  <c:v>-0.00370099143379865</c:v>
                </c:pt>
                <c:pt idx="5">
                  <c:v>-0.00551526355989273</c:v>
                </c:pt>
                <c:pt idx="6">
                  <c:v>-0.00464490504576376</c:v>
                </c:pt>
                <c:pt idx="7">
                  <c:v>0.0252329234893109</c:v>
                </c:pt>
                <c:pt idx="8">
                  <c:v>-0.000228997886615678</c:v>
                </c:pt>
              </c:numCache>
            </c:numRef>
          </c:val>
        </c:ser>
        <c:ser>
          <c:idx val="40"/>
          <c:order val="40"/>
          <c:tx>
            <c:strRef>
              <c:f>Feuil1!$AQ$16</c:f>
              <c:strCache>
                <c:ptCount val="1"/>
                <c:pt idx="0">
                  <c:v>140</c:v>
                </c:pt>
              </c:strCache>
            </c:strRef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Feuil1!$AQ$17:$AQ$26</c:f>
              <c:numCache>
                <c:formatCode>0\.000</c:formatCode>
                <c:ptCount val="10"/>
                <c:pt idx="0">
                  <c:v>0.08104587984832</c:v>
                </c:pt>
                <c:pt idx="1">
                  <c:v>0.0463399032417961</c:v>
                </c:pt>
                <c:pt idx="2">
                  <c:v>0.0455757169883553</c:v>
                </c:pt>
                <c:pt idx="3">
                  <c:v>0.0325635938057065</c:v>
                </c:pt>
                <c:pt idx="5">
                  <c:v>0.00130625598053546</c:v>
                </c:pt>
                <c:pt idx="6">
                  <c:v>0.0225073409978511</c:v>
                </c:pt>
                <c:pt idx="7">
                  <c:v>0.0385968850472924</c:v>
                </c:pt>
                <c:pt idx="8">
                  <c:v>0.0315628365372358</c:v>
                </c:pt>
                <c:pt idx="9">
                  <c:v>0.0379444361612422</c:v>
                </c:pt>
              </c:numCache>
            </c:numRef>
          </c:val>
        </c:ser>
        <c:ser>
          <c:idx val="41"/>
          <c:order val="41"/>
          <c:tx>
            <c:strRef>
              <c:f>Feuil1!$AR$16</c:f>
              <c:strCache>
                <c:ptCount val="1"/>
                <c:pt idx="0">
                  <c:v>412-1</c:v>
                </c:pt>
              </c:strCache>
            </c:strRef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Feuil1!$AR$17:$AR$26</c:f>
              <c:numCache>
                <c:formatCode>0\.000</c:formatCode>
                <c:ptCount val="10"/>
                <c:pt idx="0">
                  <c:v>0.0634751774294302</c:v>
                </c:pt>
                <c:pt idx="1">
                  <c:v>0.0386530745755051</c:v>
                </c:pt>
                <c:pt idx="2">
                  <c:v>0.0562244514255419</c:v>
                </c:pt>
                <c:pt idx="3">
                  <c:v>0.0202714200011553</c:v>
                </c:pt>
                <c:pt idx="4">
                  <c:v>-0.00751619443431406</c:v>
                </c:pt>
                <c:pt idx="5">
                  <c:v>-0.0101232058002463</c:v>
                </c:pt>
                <c:pt idx="6">
                  <c:v>-0.00934002625414365</c:v>
                </c:pt>
                <c:pt idx="7">
                  <c:v>0.0114446390036775</c:v>
                </c:pt>
                <c:pt idx="8">
                  <c:v>0.0229626647753183</c:v>
                </c:pt>
                <c:pt idx="9">
                  <c:v>0.0379444361612422</c:v>
                </c:pt>
              </c:numCache>
            </c:numRef>
          </c:val>
        </c:ser>
        <c:ser>
          <c:idx val="42"/>
          <c:order val="42"/>
          <c:tx>
            <c:strRef>
              <c:f>Feuil1!$AS$16</c:f>
              <c:strCache>
                <c:ptCount val="1"/>
                <c:pt idx="0">
                  <c:v>986</c:v>
                </c:pt>
              </c:strCache>
            </c:strRef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Feuil1!$AS$17:$AS$26</c:f>
              <c:numCache>
                <c:formatCode>General</c:formatCode>
                <c:ptCount val="10"/>
                <c:pt idx="0" formatCode="0\.000">
                  <c:v>0.0885688238025142</c:v>
                </c:pt>
                <c:pt idx="3" formatCode="0\.000">
                  <c:v>0.0274840682764317</c:v>
                </c:pt>
                <c:pt idx="5" formatCode="0\.000">
                  <c:v>-0.0171281073689047</c:v>
                </c:pt>
                <c:pt idx="6" formatCode="0\.000">
                  <c:v>-0.00347901311897369</c:v>
                </c:pt>
                <c:pt idx="7" formatCode="0\.000">
                  <c:v>0.0252329234893109</c:v>
                </c:pt>
                <c:pt idx="8" formatCode="0\.000">
                  <c:v>0.0383224201845325</c:v>
                </c:pt>
                <c:pt idx="9" formatCode="0\.000">
                  <c:v>0.0318058960578118</c:v>
                </c:pt>
              </c:numCache>
            </c:numRef>
          </c:val>
        </c:ser>
        <c:ser>
          <c:idx val="43"/>
          <c:order val="43"/>
          <c:tx>
            <c:strRef>
              <c:f>Feuil1!$AT$16</c:f>
              <c:strCache>
                <c:ptCount val="1"/>
                <c:pt idx="0">
                  <c:v>567</c:v>
                </c:pt>
              </c:strCache>
            </c:strRef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Feuil1!$AT$17:$AT$26</c:f>
              <c:numCache>
                <c:formatCode>0\.000</c:formatCode>
                <c:ptCount val="10"/>
                <c:pt idx="0">
                  <c:v>0.0701103610761962</c:v>
                </c:pt>
                <c:pt idx="1">
                  <c:v>0.0308277370635486</c:v>
                </c:pt>
                <c:pt idx="2">
                  <c:v>0.0440329285740739</c:v>
                </c:pt>
                <c:pt idx="3">
                  <c:v>0.00975530131600011</c:v>
                </c:pt>
                <c:pt idx="4">
                  <c:v>0.00507293287370647</c:v>
                </c:pt>
                <c:pt idx="5">
                  <c:v>-0.0101232058002463</c:v>
                </c:pt>
                <c:pt idx="6">
                  <c:v>-0.0069861208606663</c:v>
                </c:pt>
                <c:pt idx="7">
                  <c:v>0.0114446390036775</c:v>
                </c:pt>
                <c:pt idx="8">
                  <c:v>-0.00390948162498317</c:v>
                </c:pt>
                <c:pt idx="9">
                  <c:v>0.0063454500895399</c:v>
                </c:pt>
              </c:numCache>
            </c:numRef>
          </c:val>
        </c:ser>
        <c:ser>
          <c:idx val="44"/>
          <c:order val="44"/>
          <c:tx>
            <c:strRef>
              <c:f>Feuil1!$AU$16</c:f>
              <c:strCache>
                <c:ptCount val="1"/>
                <c:pt idx="0">
                  <c:v>140-3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Feuil1!$AU$17:$AU$26</c:f>
              <c:numCache>
                <c:formatCode>General</c:formatCode>
                <c:ptCount val="10"/>
                <c:pt idx="5" formatCode="0\.000">
                  <c:v>0.00691013349853397</c:v>
                </c:pt>
                <c:pt idx="8" formatCode="0\.000">
                  <c:v>0.0229626647753183</c:v>
                </c:pt>
                <c:pt idx="9" formatCode="0\.000">
                  <c:v>0.0224322699829946</c:v>
                </c:pt>
              </c:numCache>
            </c:numRef>
          </c:val>
        </c:ser>
        <c:ser>
          <c:idx val="45"/>
          <c:order val="45"/>
          <c:tx>
            <c:strRef>
              <c:f>Feuil1!$AV$16</c:f>
              <c:strCache>
                <c:ptCount val="1"/>
                <c:pt idx="0">
                  <c:v>963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Feuil1!$AV$17:$AV$26</c:f>
              <c:numCache>
                <c:formatCode>0\.000</c:formatCode>
                <c:ptCount val="10"/>
                <c:pt idx="0">
                  <c:v>0.0854019292253683</c:v>
                </c:pt>
                <c:pt idx="1">
                  <c:v>0.0870393807797345</c:v>
                </c:pt>
                <c:pt idx="2">
                  <c:v>0.0880869976958316</c:v>
                </c:pt>
                <c:pt idx="6">
                  <c:v>0.0246952271460266</c:v>
                </c:pt>
                <c:pt idx="7">
                  <c:v>0.0385968850472924</c:v>
                </c:pt>
                <c:pt idx="8">
                  <c:v>0.0194743369294967</c:v>
                </c:pt>
                <c:pt idx="9">
                  <c:v>0.0394656092817751</c:v>
                </c:pt>
              </c:numCache>
            </c:numRef>
          </c:val>
        </c:ser>
        <c:ser>
          <c:idx val="46"/>
          <c:order val="46"/>
          <c:tx>
            <c:strRef>
              <c:f>Feuil1!$AW$16</c:f>
              <c:strCache>
                <c:ptCount val="1"/>
                <c:pt idx="0">
                  <c:v>140-2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Feuil1!$AW$17:$AW$26</c:f>
              <c:numCache>
                <c:formatCode>0\.000</c:formatCode>
                <c:ptCount val="10"/>
                <c:pt idx="1">
                  <c:v>0.0114507917230437</c:v>
                </c:pt>
                <c:pt idx="2">
                  <c:v>0.0577246065679502</c:v>
                </c:pt>
                <c:pt idx="5">
                  <c:v>0.00691013349853397</c:v>
                </c:pt>
                <c:pt idx="6">
                  <c:v>0.00459575168914883</c:v>
                </c:pt>
                <c:pt idx="7">
                  <c:v>0.0252329234893109</c:v>
                </c:pt>
                <c:pt idx="8">
                  <c:v>0.0229626647753183</c:v>
                </c:pt>
                <c:pt idx="9">
                  <c:v>0.0224322699829946</c:v>
                </c:pt>
              </c:numCache>
            </c:numRef>
          </c:val>
        </c:ser>
        <c:ser>
          <c:idx val="47"/>
          <c:order val="47"/>
          <c:tx>
            <c:strRef>
              <c:f>Feuil1!$AX$16</c:f>
              <c:strCache>
                <c:ptCount val="1"/>
                <c:pt idx="0">
                  <c:v>1380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Feuil1!$AX$17:$AX$26</c:f>
              <c:numCache>
                <c:formatCode>0\.000</c:formatCode>
                <c:ptCount val="10"/>
                <c:pt idx="0">
                  <c:v>0.0772349689526419</c:v>
                </c:pt>
                <c:pt idx="1">
                  <c:v>0.0339748122977346</c:v>
                </c:pt>
                <c:pt idx="2">
                  <c:v>0.0409308119425917</c:v>
                </c:pt>
                <c:pt idx="3">
                  <c:v>0.0325635938057065</c:v>
                </c:pt>
                <c:pt idx="4">
                  <c:v>0.0124548864963059</c:v>
                </c:pt>
                <c:pt idx="5">
                  <c:v>-0.00437087691115501</c:v>
                </c:pt>
                <c:pt idx="6">
                  <c:v>-0.0069861208606663</c:v>
                </c:pt>
                <c:pt idx="7">
                  <c:v>0.0252329234893109</c:v>
                </c:pt>
                <c:pt idx="8">
                  <c:v>0.0141887404678129</c:v>
                </c:pt>
                <c:pt idx="9">
                  <c:v>0.0302576074949512</c:v>
                </c:pt>
              </c:numCache>
            </c:numRef>
          </c:val>
        </c:ser>
        <c:marker val="1"/>
        <c:axId val="284064168"/>
        <c:axId val="235361176"/>
      </c:lineChart>
      <c:catAx>
        <c:axId val="284064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5361176"/>
        <c:crosses val="autoZero"/>
        <c:auto val="1"/>
        <c:lblAlgn val="ctr"/>
        <c:lblOffset val="100"/>
        <c:tickLblSkip val="1"/>
        <c:tickMarkSkip val="1"/>
      </c:catAx>
      <c:valAx>
        <c:axId val="235361176"/>
        <c:scaling>
          <c:orientation val="minMax"/>
          <c:max val="0.1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406416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04921698143"/>
          <c:y val="0.011764735449631"/>
          <c:w val="0.12761928500611"/>
          <c:h val="0.9823554100441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0957621992752636"/>
          <c:y val="0.0619682616596002"/>
          <c:w val="0.710477540307462"/>
          <c:h val="0.841178584648614"/>
        </c:manualLayout>
      </c:layout>
      <c:lineChart>
        <c:grouping val="standard"/>
        <c:ser>
          <c:idx val="0"/>
          <c:order val="0"/>
          <c:tx>
            <c:strRef>
              <c:f>Feuil1!$J$29</c:f>
              <c:strCache>
                <c:ptCount val="1"/>
                <c:pt idx="0">
                  <c:v>D logx</c:v>
                </c:pt>
              </c:strCache>
            </c:strRef>
          </c:tx>
          <c:spPr>
            <a:ln w="3175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Feuil1!$I$30:$I$39</c:f>
              <c:strCach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 anc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Feuil1!$J$30:$J$39</c:f>
              <c:numCache>
                <c:formatCode>0.000</c:formatCode>
                <c:ptCount val="10"/>
                <c:pt idx="0">
                  <c:v>0.0751999632121065</c:v>
                </c:pt>
                <c:pt idx="1">
                  <c:v>0.0544212728801971</c:v>
                </c:pt>
                <c:pt idx="2">
                  <c:v>0.0595421634347684</c:v>
                </c:pt>
                <c:pt idx="3">
                  <c:v>0.0276117831668987</c:v>
                </c:pt>
                <c:pt idx="4">
                  <c:v>-2.66134148803054E-5</c:v>
                </c:pt>
                <c:pt idx="5">
                  <c:v>0.00297983987010175</c:v>
                </c:pt>
                <c:pt idx="6">
                  <c:v>0.00821704887487473</c:v>
                </c:pt>
                <c:pt idx="7">
                  <c:v>0.0300531115039988</c:v>
                </c:pt>
                <c:pt idx="8">
                  <c:v>0.0242741585330743</c:v>
                </c:pt>
                <c:pt idx="9">
                  <c:v>0.033111688841708</c:v>
                </c:pt>
              </c:numCache>
            </c:numRef>
          </c:val>
        </c:ser>
        <c:ser>
          <c:idx val="1"/>
          <c:order val="1"/>
          <c:tx>
            <c:strRef>
              <c:f>Feuil1!$K$29</c:f>
              <c:strCache>
                <c:ptCount val="1"/>
                <c:pt idx="0">
                  <c:v>D logmin</c:v>
                </c:pt>
              </c:strCache>
            </c:strRef>
          </c:tx>
          <c:spPr>
            <a:ln w="15875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Feuil1!$I$30:$I$39</c:f>
              <c:strCach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 anc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Feuil1!$K$30:$K$39</c:f>
              <c:numCache>
                <c:formatCode>0.000</c:formatCode>
                <c:ptCount val="10"/>
                <c:pt idx="0">
                  <c:v>0.0545709843166984</c:v>
                </c:pt>
                <c:pt idx="1">
                  <c:v>0.0114507917230437</c:v>
                </c:pt>
                <c:pt idx="2">
                  <c:v>0.018572482605802</c:v>
                </c:pt>
                <c:pt idx="3">
                  <c:v>-0.0131938967549685</c:v>
                </c:pt>
                <c:pt idx="4">
                  <c:v>-0.024447358816283</c:v>
                </c:pt>
                <c:pt idx="5">
                  <c:v>-0.0400864291776894</c:v>
                </c:pt>
                <c:pt idx="6">
                  <c:v>-0.018885344160374</c:v>
                </c:pt>
                <c:pt idx="7">
                  <c:v>0.0114446390036775</c:v>
                </c:pt>
                <c:pt idx="8">
                  <c:v>-0.00390948162498317</c:v>
                </c:pt>
                <c:pt idx="9">
                  <c:v>-0.0277343394827356</c:v>
                </c:pt>
              </c:numCache>
            </c:numRef>
          </c:val>
        </c:ser>
        <c:ser>
          <c:idx val="2"/>
          <c:order val="2"/>
          <c:tx>
            <c:strRef>
              <c:f>Feuil1!$L$29</c:f>
              <c:strCache>
                <c:ptCount val="1"/>
                <c:pt idx="0">
                  <c:v>Dlogmax</c:v>
                </c:pt>
              </c:strCache>
            </c:strRef>
          </c:tx>
          <c:spPr>
            <a:ln w="15875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Feuil1!$I$30:$I$39</c:f>
              <c:strCach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 anc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Feuil1!$L$30:$L$39</c:f>
              <c:numCache>
                <c:formatCode>0.000</c:formatCode>
                <c:ptCount val="10"/>
                <c:pt idx="0">
                  <c:v>0.0973714323993135</c:v>
                </c:pt>
                <c:pt idx="1">
                  <c:v>0.096645021553192</c:v>
                </c:pt>
                <c:pt idx="2">
                  <c:v>0.138152035628174</c:v>
                </c:pt>
                <c:pt idx="3">
                  <c:v>0.0618529699076942</c:v>
                </c:pt>
                <c:pt idx="4">
                  <c:v>0.0509544898491385</c:v>
                </c:pt>
                <c:pt idx="5">
                  <c:v>0.0442344565223465</c:v>
                </c:pt>
                <c:pt idx="6">
                  <c:v>0.061300051425704</c:v>
                </c:pt>
                <c:pt idx="7">
                  <c:v>0.05156186221166</c:v>
                </c:pt>
                <c:pt idx="8">
                  <c:v>0.0643553499335432</c:v>
                </c:pt>
                <c:pt idx="9">
                  <c:v>0.0602208308723944</c:v>
                </c:pt>
              </c:numCache>
            </c:numRef>
          </c:val>
        </c:ser>
        <c:marker val="1"/>
        <c:axId val="283977128"/>
        <c:axId val="235498264"/>
      </c:lineChart>
      <c:catAx>
        <c:axId val="283977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5498264"/>
        <c:crosses val="autoZero"/>
        <c:auto val="1"/>
        <c:lblAlgn val="ctr"/>
        <c:lblOffset val="100"/>
        <c:tickLblSkip val="1"/>
        <c:tickMarkSkip val="1"/>
      </c:catAx>
      <c:valAx>
        <c:axId val="235498264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397712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04921698143"/>
          <c:y val="0.276470588235294"/>
          <c:w val="0.12761928500611"/>
          <c:h val="0.347061371005095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698500</xdr:colOff>
      <xdr:row>42</xdr:row>
      <xdr:rowOff>127000</xdr:rowOff>
    </xdr:from>
    <xdr:to>
      <xdr:col>9</xdr:col>
      <xdr:colOff>317500</xdr:colOff>
      <xdr:row>68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419100</xdr:colOff>
      <xdr:row>0</xdr:row>
      <xdr:rowOff>114300</xdr:rowOff>
    </xdr:from>
    <xdr:to>
      <xdr:col>19</xdr:col>
      <xdr:colOff>304800</xdr:colOff>
      <xdr:row>25</xdr:row>
      <xdr:rowOff>114300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X41"/>
  <sheetViews>
    <sheetView tabSelected="1" topLeftCell="J1" workbookViewId="0">
      <selection activeCell="Q28" sqref="Q28"/>
    </sheetView>
  </sheetViews>
  <sheetFormatPr baseColWidth="10" defaultColWidth="10.83203125" defaultRowHeight="13"/>
  <cols>
    <col min="2" max="2" width="5.83203125" style="1" customWidth="1"/>
  </cols>
  <sheetData>
    <row r="1" spans="1:50" s="10" customFormat="1">
      <c r="C1" s="10" t="s">
        <v>12</v>
      </c>
      <c r="D1" s="10">
        <v>50</v>
      </c>
      <c r="E1" s="10">
        <v>15</v>
      </c>
      <c r="F1" s="10">
        <v>55</v>
      </c>
      <c r="G1" s="10">
        <v>53</v>
      </c>
      <c r="H1" s="10">
        <v>51</v>
      </c>
      <c r="I1" s="10">
        <v>54</v>
      </c>
      <c r="J1" s="10">
        <v>48</v>
      </c>
      <c r="K1" s="10">
        <v>58</v>
      </c>
      <c r="L1" s="10">
        <v>44</v>
      </c>
      <c r="M1" s="10">
        <v>37</v>
      </c>
      <c r="N1" s="10">
        <v>58</v>
      </c>
      <c r="O1" s="10">
        <v>38</v>
      </c>
      <c r="P1" s="10">
        <v>7</v>
      </c>
      <c r="Q1" s="10">
        <v>12</v>
      </c>
      <c r="R1" s="10">
        <v>12</v>
      </c>
      <c r="S1" s="10">
        <v>8</v>
      </c>
      <c r="T1" s="10">
        <v>17</v>
      </c>
      <c r="U1" s="10">
        <v>17</v>
      </c>
      <c r="V1" s="10">
        <v>22</v>
      </c>
      <c r="W1" s="10">
        <v>54</v>
      </c>
      <c r="X1" s="10">
        <v>76</v>
      </c>
      <c r="Y1" s="10">
        <v>37</v>
      </c>
      <c r="Z1" s="10">
        <v>76</v>
      </c>
      <c r="AA1" s="10">
        <v>48</v>
      </c>
      <c r="AB1" s="10">
        <v>48</v>
      </c>
      <c r="AC1" s="10">
        <v>37</v>
      </c>
      <c r="AD1" s="10">
        <v>37</v>
      </c>
      <c r="AE1" s="10">
        <v>55</v>
      </c>
      <c r="AF1" s="10">
        <v>24</v>
      </c>
      <c r="AG1" s="10">
        <v>56</v>
      </c>
      <c r="AH1" s="10">
        <v>58</v>
      </c>
      <c r="AI1" s="10">
        <v>50</v>
      </c>
      <c r="AJ1" s="10">
        <v>57</v>
      </c>
      <c r="AK1" s="10">
        <v>58</v>
      </c>
      <c r="AL1" s="10">
        <v>49</v>
      </c>
      <c r="AM1" s="10">
        <v>46</v>
      </c>
      <c r="AN1" s="10">
        <v>57</v>
      </c>
      <c r="AO1" s="10">
        <v>3</v>
      </c>
      <c r="AP1" s="10">
        <v>7</v>
      </c>
      <c r="AQ1" s="10">
        <v>8</v>
      </c>
      <c r="AR1" s="10">
        <v>3</v>
      </c>
      <c r="AS1" s="10">
        <v>43</v>
      </c>
      <c r="AT1" s="10">
        <v>22</v>
      </c>
      <c r="AU1" s="10">
        <v>8</v>
      </c>
      <c r="AV1" s="10">
        <v>45</v>
      </c>
      <c r="AW1" s="10">
        <v>8</v>
      </c>
      <c r="AX1" s="10">
        <v>76</v>
      </c>
    </row>
    <row r="2" spans="1:50" s="10" customFormat="1">
      <c r="C2" s="10">
        <v>107510</v>
      </c>
      <c r="D2" s="10" t="s">
        <v>13</v>
      </c>
      <c r="E2" s="10">
        <v>311</v>
      </c>
      <c r="F2" s="10" t="s">
        <v>14</v>
      </c>
      <c r="G2" s="11" t="s">
        <v>15</v>
      </c>
      <c r="H2" s="10" t="s">
        <v>16</v>
      </c>
      <c r="I2" s="10">
        <v>1072</v>
      </c>
      <c r="J2" s="10">
        <v>1039</v>
      </c>
      <c r="K2" s="10">
        <v>107617</v>
      </c>
      <c r="L2" s="10" t="s">
        <v>17</v>
      </c>
      <c r="M2" s="10">
        <v>1012</v>
      </c>
      <c r="N2" s="10">
        <v>107816</v>
      </c>
      <c r="O2" s="10">
        <v>9961</v>
      </c>
      <c r="P2" s="10">
        <v>74</v>
      </c>
      <c r="Q2" s="10">
        <v>241</v>
      </c>
      <c r="R2" s="10">
        <v>239</v>
      </c>
      <c r="S2" s="10">
        <v>140</v>
      </c>
      <c r="T2" s="10">
        <v>402</v>
      </c>
      <c r="U2" s="10">
        <v>401</v>
      </c>
      <c r="V2" s="10">
        <v>571</v>
      </c>
      <c r="W2" s="10">
        <v>1056</v>
      </c>
      <c r="X2" s="10">
        <v>1381</v>
      </c>
      <c r="Y2" s="10">
        <v>968</v>
      </c>
      <c r="Z2" s="10">
        <v>1383</v>
      </c>
      <c r="AA2" s="10">
        <v>1069</v>
      </c>
      <c r="AB2" s="10">
        <v>1083</v>
      </c>
      <c r="AC2" s="10">
        <v>976</v>
      </c>
      <c r="AD2" s="10">
        <v>1011</v>
      </c>
      <c r="AE2" s="10">
        <v>1005</v>
      </c>
      <c r="AF2" s="10">
        <v>680</v>
      </c>
      <c r="AG2" s="10">
        <v>1023</v>
      </c>
      <c r="AH2" s="10">
        <v>107814</v>
      </c>
      <c r="AI2" s="10" t="s">
        <v>18</v>
      </c>
      <c r="AJ2" s="10">
        <v>1059</v>
      </c>
      <c r="AK2" s="10">
        <v>107813</v>
      </c>
      <c r="AL2" s="10" t="s">
        <v>19</v>
      </c>
      <c r="AM2" s="10">
        <v>992</v>
      </c>
      <c r="AN2" s="10">
        <v>1062</v>
      </c>
      <c r="AO2" s="10">
        <v>411</v>
      </c>
      <c r="AP2" s="10">
        <v>72</v>
      </c>
      <c r="AQ2" s="10">
        <v>140</v>
      </c>
      <c r="AR2" s="10" t="s">
        <v>20</v>
      </c>
      <c r="AS2" s="10">
        <v>986</v>
      </c>
      <c r="AT2" s="10">
        <v>567</v>
      </c>
      <c r="AU2" s="10" t="s">
        <v>21</v>
      </c>
      <c r="AV2" s="10">
        <v>963</v>
      </c>
      <c r="AW2" s="10" t="s">
        <v>22</v>
      </c>
      <c r="AX2" s="10">
        <v>1380</v>
      </c>
    </row>
    <row r="3" spans="1:50" s="10" customFormat="1">
      <c r="A3" s="12" t="s">
        <v>24</v>
      </c>
      <c r="C3" s="10">
        <v>6</v>
      </c>
      <c r="D3" s="10">
        <f>C3+1</f>
        <v>7</v>
      </c>
      <c r="E3" s="10">
        <f t="shared" ref="E3:AX3" si="0">D3+1</f>
        <v>8</v>
      </c>
      <c r="F3" s="10">
        <f t="shared" si="0"/>
        <v>9</v>
      </c>
      <c r="G3" s="10">
        <f t="shared" si="0"/>
        <v>10</v>
      </c>
      <c r="H3" s="10">
        <f t="shared" si="0"/>
        <v>11</v>
      </c>
      <c r="I3" s="10">
        <f t="shared" si="0"/>
        <v>12</v>
      </c>
      <c r="J3" s="10">
        <f t="shared" si="0"/>
        <v>13</v>
      </c>
      <c r="K3" s="10">
        <f t="shared" si="0"/>
        <v>14</v>
      </c>
      <c r="L3" s="10">
        <f t="shared" si="0"/>
        <v>15</v>
      </c>
      <c r="M3" s="10">
        <f t="shared" si="0"/>
        <v>16</v>
      </c>
      <c r="N3" s="10">
        <f t="shared" si="0"/>
        <v>17</v>
      </c>
      <c r="O3" s="10">
        <f t="shared" si="0"/>
        <v>18</v>
      </c>
      <c r="P3" s="10">
        <f t="shared" si="0"/>
        <v>19</v>
      </c>
      <c r="Q3" s="10">
        <f t="shared" si="0"/>
        <v>20</v>
      </c>
      <c r="R3" s="10">
        <f t="shared" si="0"/>
        <v>21</v>
      </c>
      <c r="S3" s="10">
        <f t="shared" si="0"/>
        <v>22</v>
      </c>
      <c r="T3" s="10">
        <f t="shared" si="0"/>
        <v>23</v>
      </c>
      <c r="U3" s="10">
        <f t="shared" si="0"/>
        <v>24</v>
      </c>
      <c r="V3" s="10">
        <f t="shared" si="0"/>
        <v>25</v>
      </c>
      <c r="W3" s="10">
        <f t="shared" si="0"/>
        <v>26</v>
      </c>
      <c r="X3" s="10">
        <f t="shared" si="0"/>
        <v>27</v>
      </c>
      <c r="Y3" s="10">
        <f t="shared" si="0"/>
        <v>28</v>
      </c>
      <c r="Z3" s="10">
        <f t="shared" si="0"/>
        <v>29</v>
      </c>
      <c r="AA3" s="10">
        <f t="shared" si="0"/>
        <v>30</v>
      </c>
      <c r="AB3" s="10">
        <f t="shared" si="0"/>
        <v>31</v>
      </c>
      <c r="AC3" s="10">
        <f t="shared" si="0"/>
        <v>32</v>
      </c>
      <c r="AD3" s="10">
        <f t="shared" si="0"/>
        <v>33</v>
      </c>
      <c r="AE3" s="10">
        <f t="shared" si="0"/>
        <v>34</v>
      </c>
      <c r="AF3" s="10">
        <f t="shared" si="0"/>
        <v>35</v>
      </c>
      <c r="AG3" s="10">
        <f t="shared" si="0"/>
        <v>36</v>
      </c>
      <c r="AH3" s="10">
        <f t="shared" si="0"/>
        <v>37</v>
      </c>
      <c r="AI3" s="10">
        <f t="shared" si="0"/>
        <v>38</v>
      </c>
      <c r="AJ3" s="10">
        <f t="shared" si="0"/>
        <v>39</v>
      </c>
      <c r="AK3" s="10">
        <f t="shared" si="0"/>
        <v>40</v>
      </c>
      <c r="AL3" s="10">
        <f t="shared" si="0"/>
        <v>41</v>
      </c>
      <c r="AM3" s="10">
        <f t="shared" si="0"/>
        <v>42</v>
      </c>
      <c r="AN3" s="10">
        <f t="shared" si="0"/>
        <v>43</v>
      </c>
      <c r="AO3" s="10">
        <f t="shared" si="0"/>
        <v>44</v>
      </c>
      <c r="AP3" s="10">
        <f t="shared" si="0"/>
        <v>45</v>
      </c>
      <c r="AQ3" s="10">
        <f t="shared" si="0"/>
        <v>46</v>
      </c>
      <c r="AR3" s="10">
        <f t="shared" si="0"/>
        <v>47</v>
      </c>
      <c r="AS3" s="10">
        <f t="shared" si="0"/>
        <v>48</v>
      </c>
      <c r="AT3" s="10">
        <f t="shared" si="0"/>
        <v>49</v>
      </c>
      <c r="AU3" s="10">
        <f t="shared" si="0"/>
        <v>50</v>
      </c>
      <c r="AV3" s="10">
        <f t="shared" si="0"/>
        <v>51</v>
      </c>
      <c r="AW3" s="10">
        <f t="shared" si="0"/>
        <v>52</v>
      </c>
      <c r="AX3" s="10">
        <f t="shared" si="0"/>
        <v>53</v>
      </c>
    </row>
    <row r="4" spans="1:50" s="2" customFormat="1">
      <c r="A4" s="13">
        <v>246.9375</v>
      </c>
      <c r="B4" s="8">
        <v>1</v>
      </c>
      <c r="C4" s="2">
        <v>300</v>
      </c>
      <c r="D4" s="2">
        <v>289.39999999999998</v>
      </c>
      <c r="F4" s="2">
        <v>302.5</v>
      </c>
      <c r="G4" s="2">
        <v>292.3</v>
      </c>
      <c r="H4" s="2">
        <v>298.39999999999998</v>
      </c>
      <c r="I4" s="2">
        <v>304.2</v>
      </c>
      <c r="J4" s="2">
        <v>292.2</v>
      </c>
      <c r="K4" s="2">
        <v>294.8</v>
      </c>
      <c r="L4" s="2">
        <v>289.8</v>
      </c>
      <c r="M4" s="2">
        <v>286.5</v>
      </c>
      <c r="N4" s="2">
        <v>290</v>
      </c>
      <c r="O4" s="2">
        <v>291.7</v>
      </c>
      <c r="P4" s="2">
        <v>290.2</v>
      </c>
      <c r="Q4" s="2">
        <v>292.5</v>
      </c>
      <c r="R4" s="2">
        <v>290</v>
      </c>
      <c r="S4" s="2">
        <v>298.5</v>
      </c>
      <c r="T4" s="2">
        <v>282</v>
      </c>
      <c r="U4" s="2">
        <v>283.5</v>
      </c>
      <c r="V4" s="2">
        <v>291.5</v>
      </c>
      <c r="W4" s="2">
        <v>287</v>
      </c>
      <c r="Y4" s="2">
        <v>309</v>
      </c>
      <c r="AA4" s="2">
        <v>285.3</v>
      </c>
      <c r="AB4" s="2">
        <v>299.7</v>
      </c>
      <c r="AC4" s="2">
        <v>306</v>
      </c>
      <c r="AD4" s="2">
        <v>280</v>
      </c>
      <c r="AE4" s="2">
        <v>295.5</v>
      </c>
      <c r="AF4" s="2">
        <v>301</v>
      </c>
      <c r="AG4" s="2">
        <v>293</v>
      </c>
      <c r="AH4" s="2">
        <v>298.2</v>
      </c>
      <c r="AI4" s="2">
        <v>294.2</v>
      </c>
      <c r="AJ4" s="2">
        <v>284.3</v>
      </c>
      <c r="AK4" s="2">
        <v>292</v>
      </c>
      <c r="AL4" s="2">
        <v>294.5</v>
      </c>
      <c r="AM4" s="2">
        <v>295.5</v>
      </c>
      <c r="AN4" s="2">
        <v>297.7</v>
      </c>
      <c r="AO4" s="2">
        <v>289.10000000000002</v>
      </c>
      <c r="AP4" s="2">
        <v>291.7</v>
      </c>
      <c r="AQ4" s="2">
        <v>297.60000000000002</v>
      </c>
      <c r="AR4" s="2">
        <v>285.8</v>
      </c>
      <c r="AS4" s="2">
        <v>302.8</v>
      </c>
      <c r="AT4" s="2">
        <v>290.2</v>
      </c>
      <c r="AV4" s="2">
        <v>300.60000000000002</v>
      </c>
      <c r="AX4" s="2">
        <v>295</v>
      </c>
    </row>
    <row r="5" spans="1:50" s="2" customFormat="1">
      <c r="A5" s="13">
        <v>25.615625000000001</v>
      </c>
      <c r="B5" s="8">
        <v>3</v>
      </c>
      <c r="C5" s="8">
        <v>32</v>
      </c>
      <c r="D5" s="2">
        <v>30</v>
      </c>
      <c r="E5" s="2">
        <v>29.5</v>
      </c>
      <c r="F5" s="2">
        <v>30.6</v>
      </c>
      <c r="G5" s="2">
        <v>27.9</v>
      </c>
      <c r="I5" s="8">
        <v>30</v>
      </c>
      <c r="K5" s="8">
        <v>29.5</v>
      </c>
      <c r="L5" s="2">
        <v>28.4</v>
      </c>
      <c r="M5" s="8">
        <v>26.5</v>
      </c>
      <c r="P5" s="8">
        <v>28.5</v>
      </c>
      <c r="Q5" s="8">
        <v>28.2</v>
      </c>
      <c r="R5" s="8">
        <v>27.7</v>
      </c>
      <c r="S5" s="8">
        <v>29</v>
      </c>
      <c r="T5" s="8">
        <v>29</v>
      </c>
      <c r="V5" s="8">
        <v>27.9</v>
      </c>
      <c r="AB5" s="8">
        <v>31.2</v>
      </c>
      <c r="AC5" s="8">
        <v>30.5</v>
      </c>
      <c r="AD5" s="8">
        <v>30</v>
      </c>
      <c r="AE5" s="8">
        <v>29.3</v>
      </c>
      <c r="AF5" s="8">
        <v>29.3</v>
      </c>
      <c r="AG5" s="8">
        <v>27.3</v>
      </c>
      <c r="AH5" s="2">
        <v>29.1</v>
      </c>
      <c r="AI5" s="2">
        <v>30</v>
      </c>
      <c r="AJ5" s="2">
        <v>29.5</v>
      </c>
      <c r="AM5" s="2">
        <v>31</v>
      </c>
      <c r="AN5" s="2">
        <v>30</v>
      </c>
      <c r="AO5" s="2">
        <v>28.3</v>
      </c>
      <c r="AP5" s="2">
        <v>27.7</v>
      </c>
      <c r="AQ5" s="2">
        <v>28.5</v>
      </c>
      <c r="AR5" s="2">
        <v>28</v>
      </c>
      <c r="AT5" s="2">
        <v>27.5</v>
      </c>
      <c r="AV5" s="2">
        <v>31.3</v>
      </c>
      <c r="AW5" s="2">
        <v>26.3</v>
      </c>
      <c r="AX5" s="2">
        <v>27.7</v>
      </c>
    </row>
    <row r="6" spans="1:50" s="2" customFormat="1">
      <c r="A6" s="13">
        <v>25.390625</v>
      </c>
      <c r="B6" s="8">
        <v>4</v>
      </c>
      <c r="C6" s="2">
        <v>29.3</v>
      </c>
      <c r="D6" s="2">
        <v>29.5</v>
      </c>
      <c r="E6" s="2">
        <v>29.5</v>
      </c>
      <c r="F6" s="2">
        <v>31.5</v>
      </c>
      <c r="G6" s="2">
        <v>27.4</v>
      </c>
      <c r="J6" s="2">
        <v>28.3</v>
      </c>
      <c r="K6" s="2">
        <v>30.4</v>
      </c>
      <c r="L6" s="2">
        <v>27.9</v>
      </c>
      <c r="M6" s="2" t="s">
        <v>23</v>
      </c>
      <c r="O6" s="2">
        <v>30.3</v>
      </c>
      <c r="P6" s="2">
        <v>29</v>
      </c>
      <c r="Q6" s="2">
        <v>28</v>
      </c>
      <c r="R6" s="2">
        <v>28.1</v>
      </c>
      <c r="S6" s="2">
        <v>29.2</v>
      </c>
      <c r="T6" s="2">
        <v>28.2</v>
      </c>
      <c r="U6" s="2">
        <v>26.5</v>
      </c>
      <c r="V6" s="2">
        <v>29</v>
      </c>
      <c r="X6" s="2">
        <v>29</v>
      </c>
      <c r="Z6" s="2">
        <v>27.9</v>
      </c>
      <c r="AA6" s="2">
        <v>27.5</v>
      </c>
      <c r="AB6" s="2">
        <v>34.9</v>
      </c>
      <c r="AC6" s="2">
        <v>31.8</v>
      </c>
      <c r="AD6" s="2">
        <v>29.5</v>
      </c>
      <c r="AE6" s="2">
        <v>30.6</v>
      </c>
      <c r="AG6" s="2">
        <v>27</v>
      </c>
      <c r="AH6" s="2">
        <v>30.3</v>
      </c>
      <c r="AI6" s="2">
        <v>29</v>
      </c>
      <c r="AJ6" s="2">
        <v>29.5</v>
      </c>
      <c r="AM6" s="2">
        <v>27.7</v>
      </c>
      <c r="AN6" s="2">
        <v>30</v>
      </c>
      <c r="AO6" s="2">
        <v>28.3</v>
      </c>
      <c r="AP6" s="2">
        <v>29.2</v>
      </c>
      <c r="AQ6" s="2">
        <v>28.2</v>
      </c>
      <c r="AR6" s="2">
        <v>28.9</v>
      </c>
      <c r="AT6" s="2">
        <v>28.1</v>
      </c>
      <c r="AV6" s="2">
        <v>31.1</v>
      </c>
      <c r="AW6" s="2">
        <v>29</v>
      </c>
      <c r="AX6" s="2">
        <v>27.9</v>
      </c>
    </row>
    <row r="7" spans="1:50" s="2" customFormat="1">
      <c r="A7" s="13">
        <v>39.893749999999997</v>
      </c>
      <c r="B7" s="8">
        <v>5</v>
      </c>
      <c r="C7" s="2">
        <v>43</v>
      </c>
      <c r="D7" s="2">
        <v>42</v>
      </c>
      <c r="E7" s="2">
        <v>42.2</v>
      </c>
      <c r="F7" s="2">
        <v>46</v>
      </c>
      <c r="G7" s="2">
        <v>42.5</v>
      </c>
      <c r="H7" s="2">
        <v>40.6</v>
      </c>
      <c r="I7" s="2">
        <v>41</v>
      </c>
      <c r="J7" s="2">
        <v>43.3</v>
      </c>
      <c r="K7" s="2">
        <v>42.8</v>
      </c>
      <c r="L7" s="2">
        <v>42.8</v>
      </c>
      <c r="M7" s="2">
        <v>38.700000000000003</v>
      </c>
      <c r="N7" s="2">
        <v>42.6</v>
      </c>
      <c r="O7" s="2">
        <v>44</v>
      </c>
      <c r="P7" s="2">
        <v>43.4</v>
      </c>
      <c r="Q7" s="2">
        <v>42.3</v>
      </c>
      <c r="R7" s="2">
        <v>43.4</v>
      </c>
      <c r="S7" s="2">
        <v>41.2</v>
      </c>
      <c r="T7" s="2">
        <v>43.5</v>
      </c>
      <c r="U7" s="2">
        <v>39.200000000000003</v>
      </c>
      <c r="V7" s="2">
        <v>42</v>
      </c>
      <c r="Y7" s="2">
        <v>46</v>
      </c>
      <c r="AB7" s="2">
        <v>43.7</v>
      </c>
      <c r="AD7" s="2">
        <v>40</v>
      </c>
      <c r="AE7" s="2">
        <v>45</v>
      </c>
      <c r="AF7" s="2">
        <v>44</v>
      </c>
      <c r="AG7" s="2">
        <v>44.8</v>
      </c>
      <c r="AH7" s="2">
        <v>39.1</v>
      </c>
      <c r="AI7" s="2">
        <v>43.7</v>
      </c>
      <c r="AJ7" s="2">
        <v>41.9</v>
      </c>
      <c r="AK7" s="2">
        <v>43</v>
      </c>
      <c r="AL7" s="2">
        <v>42.3</v>
      </c>
      <c r="AM7" s="2">
        <v>43.7</v>
      </c>
      <c r="AN7" s="2">
        <v>43</v>
      </c>
      <c r="AO7" s="2">
        <v>41.5</v>
      </c>
      <c r="AP7" s="2">
        <v>41.2</v>
      </c>
      <c r="AQ7" s="2">
        <v>43</v>
      </c>
      <c r="AR7" s="2">
        <v>41.8</v>
      </c>
      <c r="AS7" s="2">
        <v>42.5</v>
      </c>
      <c r="AT7" s="2">
        <v>40.799999999999997</v>
      </c>
      <c r="AX7" s="2">
        <v>43</v>
      </c>
    </row>
    <row r="8" spans="1:50" s="2" customFormat="1">
      <c r="A8" s="13">
        <v>34.593548387096774</v>
      </c>
      <c r="B8" s="8" t="s">
        <v>0</v>
      </c>
      <c r="C8" s="2">
        <v>34.700000000000003</v>
      </c>
      <c r="G8" s="2">
        <v>34.799999999999997</v>
      </c>
      <c r="H8" s="2">
        <v>34.799999999999997</v>
      </c>
      <c r="J8" s="2">
        <v>34.200000000000003</v>
      </c>
      <c r="K8" s="2">
        <v>35.1</v>
      </c>
      <c r="L8" s="2">
        <v>34.200000000000003</v>
      </c>
      <c r="M8" s="2">
        <v>32.9</v>
      </c>
      <c r="N8" s="2">
        <v>34</v>
      </c>
      <c r="O8" s="2">
        <v>33.5</v>
      </c>
      <c r="P8" s="2">
        <v>34.799999999999997</v>
      </c>
      <c r="Q8" s="2">
        <v>33.6</v>
      </c>
      <c r="R8" s="2">
        <v>36</v>
      </c>
      <c r="S8" s="2">
        <v>34.4</v>
      </c>
      <c r="T8" s="2">
        <v>34.299999999999997</v>
      </c>
      <c r="U8" s="2">
        <v>32.700000000000003</v>
      </c>
      <c r="V8" s="2">
        <v>34.299999999999997</v>
      </c>
      <c r="X8" s="2">
        <v>33.299999999999997</v>
      </c>
      <c r="Z8" s="2">
        <v>34.9</v>
      </c>
      <c r="AA8" s="2">
        <v>34.299999999999997</v>
      </c>
      <c r="AB8" s="2">
        <v>35.9</v>
      </c>
      <c r="AC8" s="2">
        <v>37.200000000000003</v>
      </c>
      <c r="AD8" s="2">
        <v>33.799999999999997</v>
      </c>
      <c r="AG8" s="2">
        <v>32.799999999999997</v>
      </c>
      <c r="AH8" s="2">
        <v>34.9</v>
      </c>
      <c r="AI8" s="2">
        <v>38.9</v>
      </c>
      <c r="AJ8" s="2">
        <v>35.5</v>
      </c>
      <c r="AK8" s="2">
        <v>33.200000000000003</v>
      </c>
      <c r="AL8" s="2">
        <v>32.799999999999997</v>
      </c>
      <c r="AM8" s="2">
        <v>36.200000000000003</v>
      </c>
      <c r="AN8" s="2">
        <v>36.4</v>
      </c>
      <c r="AO8" s="2">
        <v>33.4</v>
      </c>
      <c r="AP8" s="2">
        <v>34.299999999999997</v>
      </c>
      <c r="AR8" s="2">
        <v>34</v>
      </c>
      <c r="AT8" s="2">
        <v>35</v>
      </c>
      <c r="AX8" s="2">
        <v>35.6</v>
      </c>
    </row>
    <row r="9" spans="1:50" s="2" customFormat="1">
      <c r="A9" s="13">
        <v>38.384374999999999</v>
      </c>
      <c r="B9" s="8">
        <v>10</v>
      </c>
      <c r="C9" s="2">
        <v>40</v>
      </c>
      <c r="E9" s="2">
        <v>38.5</v>
      </c>
      <c r="G9" s="2">
        <v>38</v>
      </c>
      <c r="H9" s="2">
        <v>36.5</v>
      </c>
      <c r="I9" s="2">
        <v>40.5</v>
      </c>
      <c r="J9" s="2">
        <v>39</v>
      </c>
      <c r="K9" s="2">
        <v>38.5</v>
      </c>
      <c r="L9" s="2">
        <v>38</v>
      </c>
      <c r="M9" s="2">
        <v>35</v>
      </c>
      <c r="P9" s="2">
        <v>38</v>
      </c>
      <c r="Q9" s="2">
        <v>38.5</v>
      </c>
      <c r="R9" s="2">
        <v>37.5</v>
      </c>
      <c r="S9" s="2">
        <v>39</v>
      </c>
      <c r="T9" s="2">
        <v>39</v>
      </c>
      <c r="U9" s="2">
        <v>37.5</v>
      </c>
      <c r="V9" s="2">
        <v>40</v>
      </c>
      <c r="X9" s="2">
        <v>40</v>
      </c>
      <c r="Y9" s="2">
        <v>40.5</v>
      </c>
      <c r="Z9" s="2">
        <v>38.5</v>
      </c>
      <c r="AB9" s="2">
        <v>40</v>
      </c>
      <c r="AD9" s="2">
        <v>37.5</v>
      </c>
      <c r="AE9" s="2">
        <v>39.5</v>
      </c>
      <c r="AF9" s="2">
        <v>42.5</v>
      </c>
      <c r="AG9" s="2">
        <v>38.5</v>
      </c>
      <c r="AH9" s="2">
        <v>39.5</v>
      </c>
      <c r="AI9" s="2">
        <v>39.200000000000003</v>
      </c>
      <c r="AJ9" s="2">
        <v>38.5</v>
      </c>
      <c r="AL9" s="2">
        <v>40</v>
      </c>
      <c r="AO9" s="2">
        <v>38</v>
      </c>
      <c r="AP9" s="2">
        <v>37.9</v>
      </c>
      <c r="AQ9" s="2">
        <v>38.5</v>
      </c>
      <c r="AR9" s="2">
        <v>37.5</v>
      </c>
      <c r="AS9" s="2">
        <v>36.9</v>
      </c>
      <c r="AT9" s="2">
        <v>37.5</v>
      </c>
      <c r="AU9" s="2">
        <v>39</v>
      </c>
      <c r="AW9" s="2">
        <v>39</v>
      </c>
      <c r="AX9" s="2">
        <v>38</v>
      </c>
    </row>
    <row r="10" spans="1:50" s="2" customFormat="1">
      <c r="A10" s="13">
        <v>37.6</v>
      </c>
      <c r="B10" s="8">
        <v>11</v>
      </c>
      <c r="C10" s="2">
        <v>38.9</v>
      </c>
      <c r="D10" s="2">
        <v>37.799999999999997</v>
      </c>
      <c r="E10" s="2">
        <v>39</v>
      </c>
      <c r="F10" s="2">
        <v>43.3</v>
      </c>
      <c r="G10" s="2">
        <v>37</v>
      </c>
      <c r="H10" s="2">
        <v>38.5</v>
      </c>
      <c r="I10" s="2">
        <v>39.5</v>
      </c>
      <c r="J10" s="2">
        <v>39.299999999999997</v>
      </c>
      <c r="K10" s="2">
        <v>38.4</v>
      </c>
      <c r="L10" s="2">
        <v>36</v>
      </c>
      <c r="M10" s="2">
        <v>36</v>
      </c>
      <c r="N10" s="2">
        <v>37.700000000000003</v>
      </c>
      <c r="O10" s="2">
        <v>37.799999999999997</v>
      </c>
      <c r="P10" s="2">
        <v>37.200000000000003</v>
      </c>
      <c r="Q10" s="2">
        <v>37.9</v>
      </c>
      <c r="R10" s="2">
        <v>36</v>
      </c>
      <c r="S10" s="2">
        <v>38.5</v>
      </c>
      <c r="T10" s="2">
        <v>38.700000000000003</v>
      </c>
      <c r="U10" s="2">
        <v>36.5</v>
      </c>
      <c r="V10" s="2">
        <v>39.1</v>
      </c>
      <c r="W10" s="2">
        <v>40.5</v>
      </c>
      <c r="Y10" s="2">
        <v>38.4</v>
      </c>
      <c r="AA10" s="2">
        <v>37.1</v>
      </c>
      <c r="AB10" s="2">
        <v>39</v>
      </c>
      <c r="AC10" s="2">
        <v>38.6</v>
      </c>
      <c r="AD10" s="2">
        <v>38.6</v>
      </c>
      <c r="AE10" s="2">
        <v>40.200000000000003</v>
      </c>
      <c r="AF10" s="2">
        <v>40.1</v>
      </c>
      <c r="AG10" s="2">
        <v>38</v>
      </c>
      <c r="AH10" s="2">
        <v>37.9</v>
      </c>
      <c r="AI10" s="2">
        <v>39.6</v>
      </c>
      <c r="AJ10" s="2">
        <v>39</v>
      </c>
      <c r="AK10" s="2">
        <v>39.5</v>
      </c>
      <c r="AL10" s="2">
        <v>38.200000000000003</v>
      </c>
      <c r="AM10" s="2">
        <v>37.799999999999997</v>
      </c>
      <c r="AO10" s="2">
        <v>37.700000000000003</v>
      </c>
      <c r="AP10" s="2">
        <v>37.200000000000003</v>
      </c>
      <c r="AQ10" s="2">
        <v>39.6</v>
      </c>
      <c r="AR10" s="2">
        <v>36.799999999999997</v>
      </c>
      <c r="AS10" s="2">
        <v>37.299999999999997</v>
      </c>
      <c r="AT10" s="2">
        <v>37</v>
      </c>
      <c r="AV10" s="2">
        <v>39.799999999999997</v>
      </c>
      <c r="AW10" s="2">
        <v>38</v>
      </c>
      <c r="AX10" s="2">
        <v>37</v>
      </c>
    </row>
    <row r="11" spans="1:50" s="2" customFormat="1">
      <c r="A11" s="13">
        <v>30.193750000000001</v>
      </c>
      <c r="B11" s="8">
        <v>12</v>
      </c>
      <c r="C11" s="2">
        <v>32</v>
      </c>
      <c r="D11" s="2">
        <v>32</v>
      </c>
      <c r="H11" s="2">
        <v>32</v>
      </c>
      <c r="I11" s="2">
        <v>32</v>
      </c>
      <c r="J11" s="2">
        <v>34</v>
      </c>
      <c r="K11" s="2">
        <v>31</v>
      </c>
      <c r="L11" s="2">
        <v>32</v>
      </c>
      <c r="M11" s="2">
        <v>31</v>
      </c>
      <c r="N11" s="2">
        <v>32</v>
      </c>
      <c r="O11" s="2">
        <v>33</v>
      </c>
      <c r="Q11" s="2">
        <v>33</v>
      </c>
      <c r="R11" s="2">
        <v>32</v>
      </c>
      <c r="S11" s="2">
        <v>33</v>
      </c>
      <c r="T11" s="2">
        <v>33</v>
      </c>
      <c r="U11" s="2">
        <v>32</v>
      </c>
      <c r="V11" s="2">
        <v>32</v>
      </c>
      <c r="W11" s="2">
        <v>33</v>
      </c>
      <c r="X11" s="2">
        <v>34</v>
      </c>
      <c r="Y11" s="2">
        <v>31</v>
      </c>
      <c r="Z11" s="2">
        <v>33</v>
      </c>
      <c r="AA11" s="2">
        <v>33</v>
      </c>
      <c r="AB11" s="2">
        <v>33</v>
      </c>
      <c r="AC11" s="2">
        <v>33</v>
      </c>
      <c r="AD11" s="2">
        <v>32</v>
      </c>
      <c r="AE11" s="2">
        <v>33</v>
      </c>
      <c r="AG11" s="2">
        <v>33</v>
      </c>
      <c r="AH11" s="2">
        <v>32</v>
      </c>
      <c r="AI11" s="2">
        <v>33</v>
      </c>
      <c r="AJ11" s="2">
        <v>33</v>
      </c>
      <c r="AK11" s="2">
        <v>32</v>
      </c>
      <c r="AL11" s="2">
        <v>32</v>
      </c>
      <c r="AM11" s="2">
        <v>32</v>
      </c>
      <c r="AN11" s="2">
        <v>33</v>
      </c>
      <c r="AO11" s="2">
        <v>32</v>
      </c>
      <c r="AP11" s="2">
        <v>32</v>
      </c>
      <c r="AQ11" s="2">
        <v>33</v>
      </c>
      <c r="AR11" s="2">
        <v>31</v>
      </c>
      <c r="AS11" s="2">
        <v>32</v>
      </c>
      <c r="AT11" s="2">
        <v>31</v>
      </c>
      <c r="AV11" s="2">
        <v>33</v>
      </c>
      <c r="AW11" s="2">
        <v>32</v>
      </c>
      <c r="AX11" s="2">
        <v>32</v>
      </c>
    </row>
    <row r="12" spans="1:50" s="2" customFormat="1">
      <c r="A12" s="13">
        <v>23.712499999999999</v>
      </c>
      <c r="B12" s="8">
        <v>13</v>
      </c>
      <c r="C12" s="2">
        <v>25</v>
      </c>
      <c r="D12" s="2">
        <v>24.3</v>
      </c>
      <c r="E12" s="9">
        <v>26.5</v>
      </c>
      <c r="G12" s="2">
        <v>25.5</v>
      </c>
      <c r="H12" s="2">
        <v>24</v>
      </c>
      <c r="I12" s="2">
        <v>24.5</v>
      </c>
      <c r="J12" s="2">
        <v>25.5</v>
      </c>
      <c r="K12" s="2">
        <v>24.5</v>
      </c>
      <c r="L12" s="2">
        <v>24.5</v>
      </c>
      <c r="M12" s="2">
        <v>24.5</v>
      </c>
      <c r="Q12" s="2">
        <v>25.5</v>
      </c>
      <c r="R12" s="2">
        <v>25.5</v>
      </c>
      <c r="S12" s="2">
        <v>26</v>
      </c>
      <c r="T12" s="2">
        <v>27.5</v>
      </c>
      <c r="U12" s="9">
        <v>24.5</v>
      </c>
      <c r="V12" s="2">
        <v>25</v>
      </c>
      <c r="X12" s="2">
        <v>26</v>
      </c>
      <c r="Y12" s="2">
        <v>25.5</v>
      </c>
      <c r="Z12" s="2">
        <v>25</v>
      </c>
      <c r="AA12" s="2">
        <v>24.5</v>
      </c>
      <c r="AB12" s="2">
        <v>25.5</v>
      </c>
      <c r="AD12" s="2">
        <v>23.5</v>
      </c>
      <c r="AE12" s="2">
        <v>26</v>
      </c>
      <c r="AF12" s="2">
        <v>26</v>
      </c>
      <c r="AG12" s="2">
        <v>25</v>
      </c>
      <c r="AH12" s="2">
        <v>26</v>
      </c>
      <c r="AI12" s="2">
        <v>25.9</v>
      </c>
      <c r="AJ12" s="2">
        <v>26</v>
      </c>
      <c r="AK12" s="2">
        <v>24</v>
      </c>
      <c r="AL12" s="2">
        <v>24.5</v>
      </c>
      <c r="AM12" s="2">
        <v>25</v>
      </c>
      <c r="AO12" s="9">
        <v>24</v>
      </c>
      <c r="AP12" s="2">
        <v>23.7</v>
      </c>
      <c r="AQ12" s="2">
        <v>25.5</v>
      </c>
      <c r="AR12" s="2">
        <v>25</v>
      </c>
      <c r="AS12" s="2">
        <v>25.9</v>
      </c>
      <c r="AT12" s="2">
        <v>23.5</v>
      </c>
      <c r="AU12" s="9">
        <v>25</v>
      </c>
      <c r="AV12" s="2">
        <v>24.8</v>
      </c>
      <c r="AW12" s="9">
        <v>25</v>
      </c>
      <c r="AX12" s="2">
        <v>24.5</v>
      </c>
    </row>
    <row r="13" spans="1:50" s="2" customFormat="1">
      <c r="A13" s="13">
        <v>26.115625000000001</v>
      </c>
      <c r="B13" s="8">
        <v>14</v>
      </c>
      <c r="C13" s="2">
        <v>25</v>
      </c>
      <c r="D13" s="2">
        <v>27</v>
      </c>
      <c r="E13" s="9">
        <v>29.5</v>
      </c>
      <c r="G13" s="2">
        <v>28.5</v>
      </c>
      <c r="H13" s="2">
        <v>28</v>
      </c>
      <c r="I13" s="2">
        <v>28.5</v>
      </c>
      <c r="J13" s="2">
        <v>29.5</v>
      </c>
      <c r="K13" s="2">
        <v>27</v>
      </c>
      <c r="L13" s="2">
        <v>28.5</v>
      </c>
      <c r="M13" s="2">
        <v>28</v>
      </c>
      <c r="Q13" s="2">
        <v>29</v>
      </c>
      <c r="R13" s="2">
        <v>28.5</v>
      </c>
      <c r="S13" s="2">
        <v>29</v>
      </c>
      <c r="T13" s="2">
        <v>24.5</v>
      </c>
      <c r="U13" s="9">
        <v>27.5</v>
      </c>
      <c r="V13" s="2">
        <v>28.5</v>
      </c>
      <c r="X13" s="2">
        <v>30</v>
      </c>
      <c r="Y13" s="2">
        <v>28.5</v>
      </c>
      <c r="Z13" s="2">
        <v>28</v>
      </c>
      <c r="AA13" s="2">
        <v>28</v>
      </c>
      <c r="AB13" s="2">
        <v>28.5</v>
      </c>
      <c r="AD13" s="2">
        <v>27.5</v>
      </c>
      <c r="AE13" s="2">
        <v>29.5</v>
      </c>
      <c r="AF13" s="2">
        <v>29</v>
      </c>
      <c r="AG13" s="2">
        <v>28.5</v>
      </c>
      <c r="AH13" s="2">
        <v>28</v>
      </c>
      <c r="AI13" s="2">
        <v>30</v>
      </c>
      <c r="AJ13" s="2">
        <v>29.5</v>
      </c>
      <c r="AL13" s="2">
        <v>28</v>
      </c>
      <c r="AM13" s="2">
        <v>29</v>
      </c>
      <c r="AO13" s="9">
        <v>27.5</v>
      </c>
      <c r="AQ13" s="2">
        <v>28.5</v>
      </c>
      <c r="AR13" s="2">
        <v>28.5</v>
      </c>
      <c r="AS13" s="2">
        <v>28.1</v>
      </c>
      <c r="AT13" s="2">
        <v>26.5</v>
      </c>
      <c r="AU13" s="9">
        <v>27.5</v>
      </c>
      <c r="AV13" s="2">
        <v>28.6</v>
      </c>
      <c r="AW13" s="9">
        <v>27.5</v>
      </c>
      <c r="AX13" s="2">
        <v>28</v>
      </c>
    </row>
    <row r="14" spans="1:50" s="2" customFormat="1">
      <c r="A14" s="13">
        <v>36.020689655172397</v>
      </c>
      <c r="B14" s="8">
        <v>7</v>
      </c>
      <c r="C14" s="2">
        <v>40.5</v>
      </c>
      <c r="E14" s="2">
        <v>41</v>
      </c>
      <c r="G14" s="2">
        <v>41.5</v>
      </c>
      <c r="H14" s="2">
        <v>40</v>
      </c>
      <c r="I14" s="2">
        <v>38.5</v>
      </c>
      <c r="J14" s="2">
        <v>42.5</v>
      </c>
      <c r="K14" s="2">
        <v>42</v>
      </c>
      <c r="L14" s="2">
        <v>40.5</v>
      </c>
      <c r="M14" s="2">
        <v>38</v>
      </c>
      <c r="P14" s="2">
        <v>43</v>
      </c>
      <c r="Q14" s="2">
        <v>39</v>
      </c>
      <c r="R14" s="2">
        <v>41</v>
      </c>
      <c r="S14" s="2">
        <v>40.5</v>
      </c>
      <c r="T14" s="2">
        <v>41.5</v>
      </c>
      <c r="U14" s="2">
        <v>38</v>
      </c>
      <c r="V14" s="2">
        <v>41</v>
      </c>
      <c r="X14" s="2">
        <v>43.5</v>
      </c>
      <c r="Y14" s="2">
        <v>45</v>
      </c>
      <c r="Z14" s="2">
        <v>38</v>
      </c>
      <c r="AB14" s="2">
        <v>42.5</v>
      </c>
      <c r="AD14" s="2">
        <v>38.5</v>
      </c>
      <c r="AE14" s="2">
        <v>39</v>
      </c>
      <c r="AG14" s="2">
        <v>44.5</v>
      </c>
      <c r="AI14" s="2">
        <v>41.4</v>
      </c>
      <c r="AJ14" s="2">
        <v>40.5</v>
      </c>
      <c r="AK14" s="2">
        <v>41.5</v>
      </c>
      <c r="AL14" s="2">
        <v>41</v>
      </c>
      <c r="AM14" s="2">
        <v>43</v>
      </c>
      <c r="AN14" s="2">
        <v>41</v>
      </c>
      <c r="AO14" s="2">
        <v>39</v>
      </c>
      <c r="AP14" s="2">
        <v>39.6</v>
      </c>
      <c r="AR14" s="2">
        <v>39</v>
      </c>
      <c r="AS14" s="2">
        <v>41</v>
      </c>
      <c r="AT14" s="2">
        <v>36.5</v>
      </c>
      <c r="AX14" s="2">
        <v>39.5</v>
      </c>
    </row>
    <row r="15" spans="1:50" s="2" customFormat="1">
      <c r="A15" s="13">
        <v>8.3206896551724174</v>
      </c>
      <c r="B15" s="8">
        <v>8</v>
      </c>
      <c r="C15" s="2">
        <v>9</v>
      </c>
      <c r="D15" s="2">
        <v>10</v>
      </c>
      <c r="G15" s="2">
        <v>9</v>
      </c>
      <c r="H15" s="2">
        <v>11</v>
      </c>
      <c r="I15" s="2">
        <v>11.5</v>
      </c>
      <c r="J15" s="2">
        <v>12</v>
      </c>
      <c r="K15" s="2">
        <v>10</v>
      </c>
      <c r="L15" s="2">
        <v>11</v>
      </c>
      <c r="M15" s="2">
        <v>10</v>
      </c>
      <c r="P15" s="2">
        <v>10</v>
      </c>
      <c r="Q15" s="2">
        <v>11.5</v>
      </c>
      <c r="R15" s="2">
        <v>10</v>
      </c>
      <c r="S15" s="2">
        <v>10</v>
      </c>
      <c r="T15" s="2">
        <v>9.5</v>
      </c>
      <c r="U15" s="2">
        <v>10.5</v>
      </c>
      <c r="V15" s="2">
        <v>8.5</v>
      </c>
      <c r="X15" s="2">
        <v>11.5</v>
      </c>
      <c r="Y15" s="2">
        <v>9.5</v>
      </c>
      <c r="Z15" s="2">
        <v>11</v>
      </c>
      <c r="AA15" s="2">
        <v>11</v>
      </c>
      <c r="AB15" s="2">
        <v>10</v>
      </c>
      <c r="AG15" s="2">
        <v>10.5</v>
      </c>
      <c r="AH15" s="2">
        <v>10</v>
      </c>
      <c r="AI15" s="2">
        <v>10</v>
      </c>
      <c r="AJ15" s="2">
        <v>13</v>
      </c>
      <c r="AK15" s="2">
        <v>10</v>
      </c>
      <c r="AL15" s="2">
        <v>11</v>
      </c>
      <c r="AN15" s="2">
        <v>11</v>
      </c>
      <c r="AO15" s="2">
        <v>10</v>
      </c>
      <c r="AP15" s="2">
        <v>11.1</v>
      </c>
      <c r="AQ15" s="2">
        <v>8</v>
      </c>
      <c r="AR15" s="2">
        <v>9.5</v>
      </c>
      <c r="AS15" s="2">
        <v>11</v>
      </c>
      <c r="AT15" s="2">
        <v>10</v>
      </c>
      <c r="AX15" s="2">
        <v>9</v>
      </c>
    </row>
    <row r="16" spans="1:50">
      <c r="A16" s="14" t="s">
        <v>1</v>
      </c>
      <c r="C16" s="3">
        <f t="shared" ref="C16:J16" si="1">C2</f>
        <v>107510</v>
      </c>
      <c r="D16" s="3" t="str">
        <f t="shared" si="1"/>
        <v>75 8</v>
      </c>
      <c r="E16" s="3">
        <f t="shared" si="1"/>
        <v>311</v>
      </c>
      <c r="F16" s="3" t="str">
        <f t="shared" si="1"/>
        <v>1033 1</v>
      </c>
      <c r="G16" s="3" t="str">
        <f t="shared" si="1"/>
        <v>1006-7</v>
      </c>
      <c r="H16" s="3" t="str">
        <f t="shared" si="1"/>
        <v>1054-6</v>
      </c>
      <c r="I16" s="3">
        <f t="shared" si="1"/>
        <v>1072</v>
      </c>
      <c r="J16" s="3">
        <f t="shared" si="1"/>
        <v>1039</v>
      </c>
      <c r="K16" s="3">
        <f>K2</f>
        <v>107617</v>
      </c>
      <c r="L16" s="3" t="str">
        <f>L2</f>
        <v>494-3</v>
      </c>
      <c r="M16" s="3">
        <f t="shared" ref="M16:AG16" si="2">M2</f>
        <v>1012</v>
      </c>
      <c r="N16" s="3">
        <f t="shared" si="2"/>
        <v>107816</v>
      </c>
      <c r="O16" s="3">
        <f t="shared" si="2"/>
        <v>9961</v>
      </c>
      <c r="P16" s="3">
        <f t="shared" si="2"/>
        <v>74</v>
      </c>
      <c r="Q16" s="3">
        <f t="shared" si="2"/>
        <v>241</v>
      </c>
      <c r="R16" s="3">
        <f t="shared" si="2"/>
        <v>239</v>
      </c>
      <c r="S16" s="3">
        <f t="shared" si="2"/>
        <v>140</v>
      </c>
      <c r="T16" s="3">
        <f t="shared" si="2"/>
        <v>402</v>
      </c>
      <c r="U16" s="3">
        <f t="shared" si="2"/>
        <v>401</v>
      </c>
      <c r="V16" s="3">
        <f t="shared" si="2"/>
        <v>571</v>
      </c>
      <c r="W16" s="3">
        <f t="shared" si="2"/>
        <v>1056</v>
      </c>
      <c r="X16" s="3">
        <f t="shared" si="2"/>
        <v>1381</v>
      </c>
      <c r="Y16" s="3">
        <f t="shared" si="2"/>
        <v>968</v>
      </c>
      <c r="Z16" s="3">
        <f t="shared" si="2"/>
        <v>1383</v>
      </c>
      <c r="AA16" s="3">
        <f t="shared" si="2"/>
        <v>1069</v>
      </c>
      <c r="AB16" s="3">
        <f t="shared" si="2"/>
        <v>1083</v>
      </c>
      <c r="AC16" s="3">
        <f t="shared" si="2"/>
        <v>976</v>
      </c>
      <c r="AD16" s="3">
        <f t="shared" si="2"/>
        <v>1011</v>
      </c>
      <c r="AE16" s="3">
        <f t="shared" si="2"/>
        <v>1005</v>
      </c>
      <c r="AF16" s="3">
        <f t="shared" si="2"/>
        <v>680</v>
      </c>
      <c r="AG16" s="3">
        <f t="shared" si="2"/>
        <v>1023</v>
      </c>
      <c r="AH16" s="3">
        <f>AH2</f>
        <v>107814</v>
      </c>
      <c r="AI16" s="3" t="str">
        <f>AI2</f>
        <v>1075-9</v>
      </c>
      <c r="AJ16" s="3">
        <f>AJ2</f>
        <v>1059</v>
      </c>
      <c r="AK16" s="3">
        <f>AK2</f>
        <v>107813</v>
      </c>
      <c r="AM16" s="3">
        <f>AM2</f>
        <v>992</v>
      </c>
      <c r="AN16" s="3">
        <f>AN2</f>
        <v>1062</v>
      </c>
      <c r="AO16" s="3">
        <f>AO2</f>
        <v>411</v>
      </c>
      <c r="AP16" s="3">
        <f>AP2</f>
        <v>72</v>
      </c>
      <c r="AQ16" s="3">
        <f>AQ2</f>
        <v>140</v>
      </c>
      <c r="AR16" s="3" t="str">
        <f t="shared" ref="AR16:AW16" si="3">AR2</f>
        <v>412-1</v>
      </c>
      <c r="AS16" s="3">
        <f>AS2</f>
        <v>986</v>
      </c>
      <c r="AT16" s="3">
        <f t="shared" si="3"/>
        <v>567</v>
      </c>
      <c r="AU16" s="3" t="str">
        <f t="shared" si="3"/>
        <v>140-3</v>
      </c>
      <c r="AV16" s="3">
        <f t="shared" si="3"/>
        <v>963</v>
      </c>
      <c r="AW16" s="3" t="str">
        <f t="shared" si="3"/>
        <v>140-2</v>
      </c>
      <c r="AX16" s="3">
        <f>AX2</f>
        <v>1380</v>
      </c>
    </row>
    <row r="17" spans="1:50">
      <c r="A17" s="15">
        <v>2.3925870470255211</v>
      </c>
      <c r="B17" s="1">
        <v>1</v>
      </c>
      <c r="C17" s="4">
        <f t="shared" ref="C17:J28" si="4">LOG10(C4)-$A17</f>
        <v>8.453420769414155E-2</v>
      </c>
      <c r="D17" s="4">
        <f t="shared" si="4"/>
        <v>6.8911479757497673E-2</v>
      </c>
      <c r="E17" s="4"/>
      <c r="F17" s="4">
        <f t="shared" si="4"/>
        <v>8.8138331962966721E-2</v>
      </c>
      <c r="G17" s="4">
        <f t="shared" si="4"/>
        <v>7.3241768331915313E-2</v>
      </c>
      <c r="H17" s="4">
        <f t="shared" si="4"/>
        <v>8.2211771775110076E-2</v>
      </c>
      <c r="I17" s="4">
        <f t="shared" si="4"/>
        <v>9.0572162691458402E-2</v>
      </c>
      <c r="J17" s="4">
        <f t="shared" si="4"/>
        <v>7.309316457275683E-2</v>
      </c>
      <c r="K17" s="4">
        <f t="shared" ref="K17:L28" si="5">LOG10(K4)-$A17</f>
        <v>7.6940432161492822E-2</v>
      </c>
      <c r="L17" s="4">
        <f t="shared" si="5"/>
        <v>6.9511334109634948E-2</v>
      </c>
      <c r="M17" s="4">
        <f t="shared" ref="M17:AG17" si="6">LOG10(M4)-$A17</f>
        <v>6.4537579277887946E-2</v>
      </c>
      <c r="N17" s="4">
        <f t="shared" si="6"/>
        <v>6.9810950873435029E-2</v>
      </c>
      <c r="O17" s="4">
        <f t="shared" si="6"/>
        <v>7.2349382096211556E-2</v>
      </c>
      <c r="P17" s="4">
        <f t="shared" si="6"/>
        <v>7.011036107619617E-2</v>
      </c>
      <c r="Q17" s="4">
        <f t="shared" si="6"/>
        <v>7.3538823392678143E-2</v>
      </c>
      <c r="R17" s="4">
        <f t="shared" si="6"/>
        <v>6.9810950873435029E-2</v>
      </c>
      <c r="S17" s="4">
        <f t="shared" si="6"/>
        <v>8.2357288439866672E-2</v>
      </c>
      <c r="T17" s="4">
        <f t="shared" si="6"/>
        <v>5.7662061293839884E-2</v>
      </c>
      <c r="U17" s="4">
        <f t="shared" si="6"/>
        <v>5.9966016203404138E-2</v>
      </c>
      <c r="V17" s="4">
        <f t="shared" si="6"/>
        <v>7.2051512069511769E-2</v>
      </c>
      <c r="W17" s="4">
        <f t="shared" si="6"/>
        <v>6.5294849708471325E-2</v>
      </c>
      <c r="X17" s="4"/>
      <c r="Y17" s="4">
        <f t="shared" si="6"/>
        <v>9.7371432399313562E-2</v>
      </c>
      <c r="Z17" s="4"/>
      <c r="AA17" s="4">
        <f t="shared" si="6"/>
        <v>6.2714724631555363E-2</v>
      </c>
      <c r="AB17" s="4">
        <f t="shared" si="6"/>
        <v>8.4099695920123896E-2</v>
      </c>
      <c r="AC17" s="4">
        <f t="shared" si="6"/>
        <v>9.3134379456059069E-2</v>
      </c>
      <c r="AD17" s="4">
        <f t="shared" si="6"/>
        <v>5.4570984316698379E-2</v>
      </c>
      <c r="AE17" s="4">
        <f t="shared" si="6"/>
        <v>7.79704381917532E-2</v>
      </c>
      <c r="AF17" s="4">
        <f t="shared" si="6"/>
        <v>8.5979448568322514E-2</v>
      </c>
      <c r="AG17" s="4">
        <f t="shared" si="6"/>
        <v>7.4280573328588506E-2</v>
      </c>
      <c r="AH17" s="4">
        <f t="shared" ref="AH17:AT17" si="7">LOG10(AH4)-$A17</f>
        <v>8.1920592091454747E-2</v>
      </c>
      <c r="AI17" s="4">
        <f t="shared" si="7"/>
        <v>7.6055621365990422E-2</v>
      </c>
      <c r="AJ17" s="4">
        <f t="shared" si="7"/>
        <v>6.1189812664921295E-2</v>
      </c>
      <c r="AK17" s="4">
        <f t="shared" si="7"/>
        <v>7.2795804422897348E-2</v>
      </c>
      <c r="AL17" s="4">
        <f t="shared" si="7"/>
        <v>7.6498252097599195E-2</v>
      </c>
      <c r="AM17" s="4">
        <f t="shared" si="7"/>
        <v>7.79704381917532E-2</v>
      </c>
      <c r="AN17" s="4">
        <f t="shared" si="7"/>
        <v>8.1191787621203826E-2</v>
      </c>
      <c r="AO17" s="4">
        <f t="shared" si="7"/>
        <v>6.8461044645137026E-2</v>
      </c>
      <c r="AP17" s="4">
        <f t="shared" si="7"/>
        <v>7.2349382096211556E-2</v>
      </c>
      <c r="AQ17" s="4">
        <f t="shared" si="7"/>
        <v>8.1045879848320013E-2</v>
      </c>
      <c r="AR17" s="4">
        <f t="shared" si="7"/>
        <v>6.3475177429430207E-2</v>
      </c>
      <c r="AS17" s="4">
        <f t="shared" si="7"/>
        <v>8.8568823802514185E-2</v>
      </c>
      <c r="AT17" s="4">
        <f t="shared" si="7"/>
        <v>7.011036107619617E-2</v>
      </c>
      <c r="AV17" s="4">
        <f>LOG10(AV4)-$A17</f>
        <v>8.5401929225368267E-2</v>
      </c>
      <c r="AX17" s="4">
        <f t="shared" ref="AX17:AX28" si="8">LOG10(AX4)-$A17</f>
        <v>7.7234968952641925E-2</v>
      </c>
    </row>
    <row r="18" spans="1:50">
      <c r="A18" s="15">
        <v>1.4085049567667141</v>
      </c>
      <c r="B18" s="1">
        <v>3</v>
      </c>
      <c r="C18" s="4">
        <f t="shared" si="4"/>
        <v>9.664502155319199E-2</v>
      </c>
      <c r="D18" s="4">
        <f t="shared" si="4"/>
        <v>6.8616297952948324E-2</v>
      </c>
      <c r="E18" s="4">
        <f t="shared" si="4"/>
        <v>6.1317059211448921E-2</v>
      </c>
      <c r="F18" s="4">
        <f t="shared" si="4"/>
        <v>7.7216469714866065E-2</v>
      </c>
      <c r="G18" s="4">
        <f t="shared" si="4"/>
        <v>3.7099246506883565E-2</v>
      </c>
      <c r="H18" s="4"/>
      <c r="I18" s="4">
        <f t="shared" si="4"/>
        <v>6.8616297952948324E-2</v>
      </c>
      <c r="J18" s="4"/>
      <c r="K18" s="4">
        <f t="shared" si="5"/>
        <v>6.1317059211448921E-2</v>
      </c>
      <c r="L18" s="4">
        <f t="shared" si="5"/>
        <v>4.4813383280323693E-2</v>
      </c>
      <c r="M18" s="4">
        <f t="shared" ref="M18:AG18" si="9">LOG10(M5)-$A18</f>
        <v>1.4740917170093848E-2</v>
      </c>
      <c r="N18" s="4"/>
      <c r="O18" s="4"/>
      <c r="P18" s="4">
        <f t="shared" si="9"/>
        <v>4.6339903241796154E-2</v>
      </c>
      <c r="Q18" s="4">
        <f t="shared" si="9"/>
        <v>4.1744151552647102E-2</v>
      </c>
      <c r="R18" s="4">
        <f t="shared" si="9"/>
        <v>3.397481229773458E-2</v>
      </c>
      <c r="S18" s="4">
        <f t="shared" si="9"/>
        <v>5.3893041132242026E-2</v>
      </c>
      <c r="T18" s="4">
        <f t="shared" si="9"/>
        <v>5.3893041132242026E-2</v>
      </c>
      <c r="U18" s="4"/>
      <c r="V18" s="4">
        <f t="shared" si="9"/>
        <v>3.7099246506883565E-2</v>
      </c>
      <c r="W18" s="4"/>
      <c r="X18" s="4"/>
      <c r="Y18" s="4"/>
      <c r="Z18" s="4"/>
      <c r="AA18" s="4"/>
      <c r="AB18" s="4">
        <f t="shared" si="9"/>
        <v>8.5649637251728805E-2</v>
      </c>
      <c r="AC18" s="4">
        <f t="shared" si="9"/>
        <v>7.5794882580071832E-2</v>
      </c>
      <c r="AD18" s="4">
        <f t="shared" si="9"/>
        <v>6.8616297952948324E-2</v>
      </c>
      <c r="AE18" s="4">
        <f t="shared" si="9"/>
        <v>5.8362663587395502E-2</v>
      </c>
      <c r="AF18" s="4">
        <f t="shared" si="9"/>
        <v>5.8362663587395502E-2</v>
      </c>
      <c r="AG18" s="4">
        <f t="shared" si="9"/>
        <v>2.7657690274041968E-2</v>
      </c>
      <c r="AH18" s="4">
        <f t="shared" ref="AH18:AJ26" si="10">LOG10(AH5)-$A18</f>
        <v>5.5388032219193306E-2</v>
      </c>
      <c r="AI18" s="4">
        <f t="shared" si="10"/>
        <v>6.8616297952948324E-2</v>
      </c>
      <c r="AJ18" s="4">
        <f t="shared" si="10"/>
        <v>6.1317059211448921E-2</v>
      </c>
      <c r="AK18" s="4"/>
      <c r="AM18" s="4">
        <f t="shared" ref="AM18:AR20" si="11">LOG10(AM5)-$A18</f>
        <v>8.2856737067558583E-2</v>
      </c>
      <c r="AN18" s="4">
        <f t="shared" si="11"/>
        <v>6.8616297952948324E-2</v>
      </c>
      <c r="AO18" s="4">
        <f t="shared" si="11"/>
        <v>4.3281478757576153E-2</v>
      </c>
      <c r="AP18" s="4">
        <f t="shared" si="11"/>
        <v>3.397481229773458E-2</v>
      </c>
      <c r="AQ18" s="4">
        <f t="shared" si="11"/>
        <v>4.6339903241796154E-2</v>
      </c>
      <c r="AR18" s="4">
        <f t="shared" si="11"/>
        <v>3.8653074575505153E-2</v>
      </c>
      <c r="AT18" s="4">
        <f t="shared" ref="AT18:AT27" si="12">LOG10(AT5)-$A18</f>
        <v>3.0827737063548577E-2</v>
      </c>
      <c r="AV18" s="4">
        <f>LOG10(AV5)-$A18</f>
        <v>8.7039380779734499E-2</v>
      </c>
      <c r="AW18" s="4">
        <f>LOG10(AW5)-$A18</f>
        <v>1.1450791723043752E-2</v>
      </c>
      <c r="AX18" s="4">
        <f t="shared" si="8"/>
        <v>3.397481229773458E-2</v>
      </c>
    </row>
    <row r="19" spans="1:50">
      <c r="A19" s="15">
        <v>1.4046733913310059</v>
      </c>
      <c r="B19" s="1">
        <v>4</v>
      </c>
      <c r="C19" s="4">
        <f t="shared" si="4"/>
        <v>6.2194229023103675E-2</v>
      </c>
      <c r="D19" s="4">
        <f t="shared" si="4"/>
        <v>6.5148624647157094E-2</v>
      </c>
      <c r="E19" s="4">
        <f t="shared" si="4"/>
        <v>6.5148624647157094E-2</v>
      </c>
      <c r="F19" s="4">
        <f t="shared" si="4"/>
        <v>9.3637162458594547E-2</v>
      </c>
      <c r="G19" s="4">
        <f t="shared" si="4"/>
        <v>3.3077171489382051E-2</v>
      </c>
      <c r="H19" s="4"/>
      <c r="I19" s="4"/>
      <c r="J19" s="4">
        <f t="shared" si="4"/>
        <v>4.7113044193284326E-2</v>
      </c>
      <c r="K19" s="4">
        <f t="shared" si="5"/>
        <v>7.8200192277747771E-2</v>
      </c>
      <c r="L19" s="4">
        <f t="shared" si="5"/>
        <v>4.0930811942591738E-2</v>
      </c>
      <c r="M19" s="4"/>
      <c r="N19" s="4"/>
      <c r="O19" s="4">
        <f t="shared" ref="O19:AG19" si="13">LOG10(O6)-$A19</f>
        <v>7.6769237171299132E-2</v>
      </c>
      <c r="P19" s="4">
        <f t="shared" si="13"/>
        <v>5.7724606567950199E-2</v>
      </c>
      <c r="Q19" s="4">
        <f t="shared" si="13"/>
        <v>4.2484640011213326E-2</v>
      </c>
      <c r="R19" s="4">
        <f t="shared" si="13"/>
        <v>4.4032928574073926E-2</v>
      </c>
      <c r="S19" s="4">
        <f t="shared" si="13"/>
        <v>6.0709460117412295E-2</v>
      </c>
      <c r="T19" s="4">
        <f t="shared" si="13"/>
        <v>4.5575716988355275E-2</v>
      </c>
      <c r="U19" s="4">
        <f t="shared" si="13"/>
        <v>1.8572482605802021E-2</v>
      </c>
      <c r="V19" s="4">
        <f t="shared" si="13"/>
        <v>5.7724606567950199E-2</v>
      </c>
      <c r="W19" s="4"/>
      <c r="X19" s="4">
        <f t="shared" si="13"/>
        <v>5.7724606567950199E-2</v>
      </c>
      <c r="Y19" s="4"/>
      <c r="Z19" s="4">
        <f t="shared" si="13"/>
        <v>4.0930811942591738E-2</v>
      </c>
      <c r="AA19" s="4">
        <f t="shared" si="13"/>
        <v>3.465930249925675E-2</v>
      </c>
      <c r="AB19" s="4">
        <f t="shared" si="13"/>
        <v>0.13815203562817402</v>
      </c>
      <c r="AC19" s="4">
        <f t="shared" si="13"/>
        <v>9.7753728653426908E-2</v>
      </c>
      <c r="AD19" s="4">
        <f t="shared" si="13"/>
        <v>6.5148624647157094E-2</v>
      </c>
      <c r="AE19" s="4">
        <f t="shared" si="13"/>
        <v>8.1048035150574238E-2</v>
      </c>
      <c r="AF19" s="4"/>
      <c r="AG19" s="4">
        <f t="shared" si="13"/>
        <v>2.6690372827981479E-2</v>
      </c>
      <c r="AH19" s="4">
        <f t="shared" si="10"/>
        <v>7.6769237171299132E-2</v>
      </c>
      <c r="AI19" s="4">
        <f t="shared" si="10"/>
        <v>5.7724606567950199E-2</v>
      </c>
      <c r="AJ19" s="4">
        <f t="shared" si="10"/>
        <v>6.5148624647157094E-2</v>
      </c>
      <c r="AK19" s="4"/>
      <c r="AM19" s="4">
        <f t="shared" si="11"/>
        <v>3.7806377733442753E-2</v>
      </c>
      <c r="AN19" s="4">
        <f t="shared" si="11"/>
        <v>7.2447863388656497E-2</v>
      </c>
      <c r="AO19" s="4">
        <f t="shared" si="11"/>
        <v>4.7113044193284326E-2</v>
      </c>
      <c r="AP19" s="4">
        <f t="shared" si="11"/>
        <v>6.0709460117412295E-2</v>
      </c>
      <c r="AQ19" s="4">
        <f t="shared" si="11"/>
        <v>4.5575716988355275E-2</v>
      </c>
      <c r="AR19" s="4">
        <f t="shared" si="11"/>
        <v>5.6224451425541888E-2</v>
      </c>
      <c r="AT19" s="4">
        <f t="shared" si="12"/>
        <v>4.4032928574073926E-2</v>
      </c>
      <c r="AV19" s="4">
        <f>LOG10(AV6)-$A19</f>
        <v>8.8086997695831615E-2</v>
      </c>
      <c r="AW19" s="4">
        <f>LOG10(AW6)-$A19</f>
        <v>5.7724606567950199E-2</v>
      </c>
      <c r="AX19" s="4">
        <f t="shared" si="8"/>
        <v>4.0930811942591738E-2</v>
      </c>
    </row>
    <row r="20" spans="1:50">
      <c r="A20" s="15">
        <v>1.6009048617738799</v>
      </c>
      <c r="B20" s="1">
        <v>5</v>
      </c>
      <c r="C20" s="4"/>
      <c r="D20" s="4">
        <f t="shared" si="4"/>
        <v>2.234442862402064E-2</v>
      </c>
      <c r="E20" s="4">
        <f t="shared" si="4"/>
        <v>2.4407589187793954E-2</v>
      </c>
      <c r="F20" s="4">
        <f t="shared" si="4"/>
        <v>6.1852969907694177E-2</v>
      </c>
      <c r="G20" s="4">
        <f t="shared" si="4"/>
        <v>2.7484068276431683E-2</v>
      </c>
      <c r="H20" s="4">
        <f t="shared" si="4"/>
        <v>7.6211718033141196E-3</v>
      </c>
      <c r="I20" s="4">
        <f t="shared" si="4"/>
        <v>1.1878994945855537E-2</v>
      </c>
      <c r="J20" s="4">
        <f t="shared" si="4"/>
        <v>3.5583034579485417E-2</v>
      </c>
      <c r="K20" s="4">
        <f t="shared" si="5"/>
        <v>3.053890723929209E-2</v>
      </c>
      <c r="L20" s="4">
        <f t="shared" si="5"/>
        <v>3.053890723929209E-2</v>
      </c>
      <c r="M20" s="4">
        <f t="shared" ref="M20:AG20" si="14">LOG10(M7)-$A20</f>
        <v>-1.3193896754968515E-2</v>
      </c>
      <c r="N20" s="4">
        <f t="shared" si="14"/>
        <v>2.8504737328838958E-2</v>
      </c>
      <c r="O20" s="4">
        <f t="shared" si="14"/>
        <v>4.2547814712307508E-2</v>
      </c>
      <c r="P20" s="4">
        <f t="shared" si="14"/>
        <v>3.6584867738630678E-2</v>
      </c>
      <c r="Q20" s="4">
        <f t="shared" si="14"/>
        <v>2.5435505601162367E-2</v>
      </c>
      <c r="R20" s="4">
        <f t="shared" si="14"/>
        <v>3.6584867738630678E-2</v>
      </c>
      <c r="S20" s="4">
        <f t="shared" si="14"/>
        <v>1.3992354259254602E-2</v>
      </c>
      <c r="T20" s="4">
        <f t="shared" si="14"/>
        <v>3.7584395180757513E-2</v>
      </c>
      <c r="U20" s="4">
        <f t="shared" si="14"/>
        <v>-7.6187947534225309E-3</v>
      </c>
      <c r="V20" s="4">
        <f t="shared" si="14"/>
        <v>2.234442862402064E-2</v>
      </c>
      <c r="W20" s="4"/>
      <c r="X20" s="4"/>
      <c r="Y20" s="4">
        <f t="shared" si="14"/>
        <v>6.1852969907694177E-2</v>
      </c>
      <c r="Z20" s="4"/>
      <c r="AA20" s="4"/>
      <c r="AB20" s="4">
        <f t="shared" si="14"/>
        <v>3.9576575196542008E-2</v>
      </c>
      <c r="AC20" s="4"/>
      <c r="AD20" s="4">
        <f t="shared" si="14"/>
        <v>1.1551295540823681E-3</v>
      </c>
      <c r="AE20" s="4">
        <f t="shared" si="14"/>
        <v>5.2307652001463811E-2</v>
      </c>
      <c r="AF20" s="4">
        <f t="shared" si="14"/>
        <v>4.2547814712307508E-2</v>
      </c>
      <c r="AG20" s="4">
        <f t="shared" si="14"/>
        <v>5.0373152224264084E-2</v>
      </c>
      <c r="AH20" s="4">
        <f t="shared" si="10"/>
        <v>-8.7281043780131906E-3</v>
      </c>
      <c r="AI20" s="4">
        <f t="shared" si="10"/>
        <v>3.9576575196542008E-2</v>
      </c>
      <c r="AJ20" s="4">
        <f t="shared" si="10"/>
        <v>2.1309161192415438E-2</v>
      </c>
      <c r="AK20" s="4">
        <f>LOG10(AK7)-$A20</f>
        <v>3.2563593805706503E-2</v>
      </c>
      <c r="AL20" s="4">
        <f>LOG10(AL7)-$A20</f>
        <v>2.5435505601162367E-2</v>
      </c>
      <c r="AM20" s="4">
        <f t="shared" si="11"/>
        <v>3.9576575196542008E-2</v>
      </c>
      <c r="AN20" s="4">
        <f t="shared" si="11"/>
        <v>3.2563593805706503E-2</v>
      </c>
      <c r="AO20" s="4">
        <f t="shared" si="11"/>
        <v>1.7143234938212792E-2</v>
      </c>
      <c r="AP20" s="4">
        <f t="shared" si="11"/>
        <v>1.3992354259254602E-2</v>
      </c>
      <c r="AQ20" s="4">
        <f t="shared" si="11"/>
        <v>3.2563593805706503E-2</v>
      </c>
      <c r="AR20" s="4">
        <f t="shared" si="11"/>
        <v>2.0271420001155338E-2</v>
      </c>
      <c r="AS20" s="4">
        <f>LOG10(AS7)-$A20</f>
        <v>2.7484068276431683E-2</v>
      </c>
      <c r="AT20" s="4">
        <f t="shared" si="12"/>
        <v>9.755301316000109E-3</v>
      </c>
      <c r="AX20" s="4">
        <f t="shared" si="8"/>
        <v>3.2563593805706503E-2</v>
      </c>
    </row>
    <row r="21" spans="1:50">
      <c r="A21" s="15">
        <v>1.5389951114765692</v>
      </c>
      <c r="B21" s="1">
        <v>6</v>
      </c>
      <c r="C21" s="4"/>
      <c r="D21" s="4"/>
      <c r="E21" s="4"/>
      <c r="F21" s="4"/>
      <c r="G21" s="4">
        <f t="shared" si="4"/>
        <v>2.5841324700117685E-3</v>
      </c>
      <c r="H21" s="4">
        <f t="shared" si="4"/>
        <v>2.5841324700117685E-3</v>
      </c>
      <c r="I21" s="4"/>
      <c r="J21" s="4">
        <f t="shared" si="4"/>
        <v>-4.9690054204341028E-3</v>
      </c>
      <c r="K21" s="4">
        <f t="shared" si="5"/>
        <v>6.3120049892548824E-3</v>
      </c>
      <c r="L21" s="4">
        <f t="shared" si="5"/>
        <v>-4.9690054204341028E-3</v>
      </c>
      <c r="M21" s="4">
        <f t="shared" ref="M21:AG21" si="15">LOG10(M8)-$A21</f>
        <v>-2.1799213526594974E-2</v>
      </c>
      <c r="N21" s="4">
        <f t="shared" si="15"/>
        <v>-7.5161944343140608E-3</v>
      </c>
      <c r="O21" s="4">
        <f t="shared" si="15"/>
        <v>-1.3950304439724004E-2</v>
      </c>
      <c r="P21" s="4">
        <f t="shared" si="15"/>
        <v>2.5841324700117685E-3</v>
      </c>
      <c r="Q21" s="4">
        <f t="shared" si="15"/>
        <v>-1.2655834086725104E-2</v>
      </c>
      <c r="R21" s="4">
        <f t="shared" si="15"/>
        <v>1.7307389290718067E-2</v>
      </c>
      <c r="S21" s="4">
        <f t="shared" si="15"/>
        <v>-2.4366689050390189E-3</v>
      </c>
      <c r="T21" s="4">
        <f t="shared" si="15"/>
        <v>-3.7009914337986505E-3</v>
      </c>
      <c r="U21" s="4">
        <f t="shared" si="15"/>
        <v>-2.4447358816283016E-2</v>
      </c>
      <c r="V21" s="4">
        <f t="shared" si="15"/>
        <v>-3.7009914337986505E-3</v>
      </c>
      <c r="W21" s="4"/>
      <c r="X21" s="4">
        <f t="shared" si="15"/>
        <v>-1.6550877970249456E-2</v>
      </c>
      <c r="Y21" s="4"/>
      <c r="Z21" s="4">
        <f t="shared" si="15"/>
        <v>3.8303154826107022E-3</v>
      </c>
      <c r="AA21" s="4">
        <f t="shared" si="15"/>
        <v>-3.7009914337986505E-3</v>
      </c>
      <c r="AB21" s="4">
        <f t="shared" si="15"/>
        <v>1.6099337101749933E-2</v>
      </c>
      <c r="AC21" s="4">
        <f t="shared" si="15"/>
        <v>3.1547828405328326E-2</v>
      </c>
      <c r="AD21" s="4">
        <f t="shared" si="15"/>
        <v>-1.0078411198914505E-2</v>
      </c>
      <c r="AE21" s="4"/>
      <c r="AF21" s="4"/>
      <c r="AG21" s="4">
        <f t="shared" si="15"/>
        <v>-2.3121267764890208E-2</v>
      </c>
      <c r="AH21" s="4">
        <f t="shared" si="10"/>
        <v>3.8303154826107022E-3</v>
      </c>
      <c r="AI21" s="4">
        <f t="shared" si="10"/>
        <v>5.0954489849138529E-2</v>
      </c>
      <c r="AJ21" s="4">
        <f t="shared" si="10"/>
        <v>1.1233241578524789E-2</v>
      </c>
      <c r="AK21" s="4">
        <f>LOG10(AK8)-$A21</f>
        <v>-1.7857027772532952E-2</v>
      </c>
      <c r="AL21" s="4">
        <f t="shared" ref="AL21:AN26" si="16">LOG10(AL8)-$A21</f>
        <v>-2.3121267764890208E-2</v>
      </c>
      <c r="AM21" s="4">
        <f>LOG10(AM8)-$A21</f>
        <v>1.9713459056596605E-2</v>
      </c>
      <c r="AN21" s="4">
        <f>LOG10(AN8)-$A21</f>
        <v>2.2106272172486729E-2</v>
      </c>
      <c r="AO21" s="4">
        <f>LOG10(AO8)-$A21</f>
        <v>-1.524864466500464E-2</v>
      </c>
      <c r="AP21" s="4">
        <f>LOG10(AP8)-$A21</f>
        <v>-3.7009914337986505E-3</v>
      </c>
      <c r="AQ21" s="4"/>
      <c r="AR21" s="4">
        <f t="shared" ref="AR21:AR27" si="17">LOG10(AR8)-$A21</f>
        <v>-7.5161944343140608E-3</v>
      </c>
      <c r="AT21" s="4">
        <f t="shared" si="12"/>
        <v>5.0729328737064705E-3</v>
      </c>
      <c r="AX21" s="4">
        <f t="shared" si="8"/>
        <v>1.2454886496305884E-2</v>
      </c>
    </row>
    <row r="22" spans="1:50">
      <c r="A22" s="15">
        <v>1.5841544735279651</v>
      </c>
      <c r="B22" s="1">
        <v>10</v>
      </c>
      <c r="C22" s="4">
        <f t="shared" si="4"/>
        <v>1.7905517799997162E-2</v>
      </c>
      <c r="D22" s="4"/>
      <c r="E22" s="4">
        <f t="shared" si="4"/>
        <v>1.3062559805354645E-3</v>
      </c>
      <c r="F22" s="4"/>
      <c r="G22" s="4">
        <f t="shared" si="4"/>
        <v>-4.3708769111550083E-3</v>
      </c>
      <c r="H22" s="4">
        <f t="shared" si="4"/>
        <v>-2.1861609071490484E-2</v>
      </c>
      <c r="I22" s="4">
        <f t="shared" si="4"/>
        <v>2.3300549686703365E-2</v>
      </c>
      <c r="J22" s="4">
        <f t="shared" si="4"/>
        <v>6.9101334985339768E-3</v>
      </c>
      <c r="K22" s="4">
        <f t="shared" si="5"/>
        <v>1.3062559805354645E-3</v>
      </c>
      <c r="L22" s="4">
        <f t="shared" si="5"/>
        <v>-4.3708769111550083E-3</v>
      </c>
      <c r="M22" s="4">
        <f t="shared" ref="M22:AG22" si="18">LOG10(M9)-$A22</f>
        <v>-4.0086429177689453E-2</v>
      </c>
      <c r="N22" s="4"/>
      <c r="O22" s="4"/>
      <c r="P22" s="4">
        <f t="shared" si="18"/>
        <v>-4.3708769111550083E-3</v>
      </c>
      <c r="Q22" s="4">
        <f t="shared" si="18"/>
        <v>1.3062559805354645E-3</v>
      </c>
      <c r="R22" s="4">
        <f t="shared" si="18"/>
        <v>-1.0123205800246282E-2</v>
      </c>
      <c r="S22" s="4">
        <f t="shared" si="18"/>
        <v>6.9101334985339768E-3</v>
      </c>
      <c r="T22" s="4">
        <f t="shared" si="18"/>
        <v>6.9101334985339768E-3</v>
      </c>
      <c r="U22" s="4">
        <f t="shared" si="18"/>
        <v>-1.0123205800246282E-2</v>
      </c>
      <c r="V22" s="4">
        <f t="shared" si="18"/>
        <v>1.7905517799997162E-2</v>
      </c>
      <c r="W22" s="4"/>
      <c r="X22" s="4">
        <f t="shared" si="18"/>
        <v>1.7905517799997162E-2</v>
      </c>
      <c r="Y22" s="4">
        <f t="shared" si="18"/>
        <v>2.3300549686703365E-2</v>
      </c>
      <c r="Z22" s="4">
        <f t="shared" si="18"/>
        <v>1.3062559805354645E-3</v>
      </c>
      <c r="AA22" s="4"/>
      <c r="AB22" s="4">
        <f t="shared" si="18"/>
        <v>1.7905517799997162E-2</v>
      </c>
      <c r="AC22" s="4"/>
      <c r="AD22" s="4">
        <f t="shared" si="18"/>
        <v>-1.0123205800246282E-2</v>
      </c>
      <c r="AE22" s="4">
        <f t="shared" si="18"/>
        <v>1.2442622098495004E-2</v>
      </c>
      <c r="AF22" s="4">
        <f t="shared" si="18"/>
        <v>4.4234456522346477E-2</v>
      </c>
      <c r="AG22" s="4">
        <f t="shared" si="18"/>
        <v>1.3062559805354645E-3</v>
      </c>
      <c r="AH22" s="4">
        <f t="shared" si="10"/>
        <v>1.2442622098495004E-2</v>
      </c>
      <c r="AI22" s="4">
        <f t="shared" si="10"/>
        <v>9.1315934924922626E-3</v>
      </c>
      <c r="AJ22" s="4">
        <f t="shared" si="10"/>
        <v>1.3062559805354645E-3</v>
      </c>
      <c r="AK22" s="4"/>
      <c r="AL22" s="4">
        <f t="shared" si="16"/>
        <v>1.7905517799997162E-2</v>
      </c>
      <c r="AM22" s="4"/>
      <c r="AO22" s="4">
        <f t="shared" ref="AO22:AQ24" si="19">LOG10(AO9)-$A22</f>
        <v>-4.3708769111550083E-3</v>
      </c>
      <c r="AP22" s="4">
        <f t="shared" si="19"/>
        <v>-5.5152635598927358E-3</v>
      </c>
      <c r="AQ22" s="4">
        <f t="shared" si="19"/>
        <v>1.3062559805354645E-3</v>
      </c>
      <c r="AR22" s="4">
        <f t="shared" si="17"/>
        <v>-1.0123205800246282E-2</v>
      </c>
      <c r="AS22" s="4">
        <f t="shared" ref="AS22:AS27" si="20">LOG10(AS9)-$A22</f>
        <v>-1.7128107368904688E-2</v>
      </c>
      <c r="AT22" s="4">
        <f t="shared" si="12"/>
        <v>-1.0123205800246282E-2</v>
      </c>
      <c r="AU22" s="4">
        <f>LOG10(AU9)-$A22</f>
        <v>6.9101334985339768E-3</v>
      </c>
      <c r="AV22" s="4"/>
      <c r="AW22" s="4">
        <f>LOG10(AW9)-$A22</f>
        <v>6.9101334985339768E-3</v>
      </c>
      <c r="AX22" s="4">
        <f t="shared" si="8"/>
        <v>-4.3708769111550083E-3</v>
      </c>
    </row>
    <row r="23" spans="1:50">
      <c r="A23" s="15">
        <v>1.5751878449276613</v>
      </c>
      <c r="B23" s="1">
        <v>11</v>
      </c>
      <c r="C23" s="4">
        <f t="shared" si="4"/>
        <v>1.4761756398046444E-2</v>
      </c>
      <c r="D23" s="4">
        <f t="shared" si="4"/>
        <v>2.3039549095640321E-3</v>
      </c>
      <c r="E23" s="4">
        <f t="shared" si="4"/>
        <v>1.5876762098837816E-2</v>
      </c>
      <c r="F23" s="4">
        <f t="shared" si="4"/>
        <v>6.130005142570405E-2</v>
      </c>
      <c r="G23" s="4">
        <f t="shared" si="4"/>
        <v>-6.9861208606663006E-3</v>
      </c>
      <c r="H23" s="4">
        <f t="shared" si="4"/>
        <v>1.0272884580839303E-2</v>
      </c>
      <c r="I23" s="4">
        <f t="shared" si="4"/>
        <v>2.1409250698798843E-2</v>
      </c>
      <c r="J23" s="4">
        <f t="shared" si="4"/>
        <v>1.9204705447765313E-2</v>
      </c>
      <c r="K23" s="4">
        <f t="shared" si="5"/>
        <v>9.1433794398694257E-3</v>
      </c>
      <c r="L23" s="4">
        <f t="shared" si="5"/>
        <v>-1.8885344160374018E-2</v>
      </c>
      <c r="M23" s="4">
        <f t="shared" ref="M23:AG23" si="21">LOG10(M10)-$A23</f>
        <v>-1.8885344160374018E-2</v>
      </c>
      <c r="N23" s="4">
        <f t="shared" si="21"/>
        <v>1.1535052781315169E-3</v>
      </c>
      <c r="O23" s="4">
        <f t="shared" si="21"/>
        <v>2.3039549095640321E-3</v>
      </c>
      <c r="P23" s="4">
        <f t="shared" si="21"/>
        <v>-4.6449050457637586E-3</v>
      </c>
      <c r="Q23" s="4">
        <f t="shared" si="21"/>
        <v>3.4513650404111029E-3</v>
      </c>
      <c r="R23" s="4">
        <f t="shared" si="21"/>
        <v>-1.8885344160374018E-2</v>
      </c>
      <c r="S23" s="4">
        <f t="shared" si="21"/>
        <v>1.0272884580839303E-2</v>
      </c>
      <c r="T23" s="4">
        <f t="shared" si="21"/>
        <v>1.2523120091250117E-2</v>
      </c>
      <c r="U23" s="4">
        <f t="shared" si="21"/>
        <v>-1.2894980471186646E-2</v>
      </c>
      <c r="V23" s="4">
        <f t="shared" si="21"/>
        <v>1.6988912468205442E-2</v>
      </c>
      <c r="W23" s="4">
        <f t="shared" si="21"/>
        <v>3.2267178287007203E-2</v>
      </c>
      <c r="X23" s="4"/>
      <c r="Y23" s="4">
        <f t="shared" si="21"/>
        <v>9.1433794398694257E-3</v>
      </c>
      <c r="Z23" s="4"/>
      <c r="AA23" s="4">
        <f t="shared" si="21"/>
        <v>-5.8139353126154258E-3</v>
      </c>
      <c r="AB23" s="4">
        <f t="shared" si="21"/>
        <v>1.5876762098837816E-2</v>
      </c>
      <c r="AC23" s="4">
        <f t="shared" si="21"/>
        <v>1.1399459744093621E-2</v>
      </c>
      <c r="AD23" s="4">
        <f t="shared" si="21"/>
        <v>1.1399459744093621E-2</v>
      </c>
      <c r="AE23" s="4">
        <f t="shared" si="21"/>
        <v>2.9038208156808798E-2</v>
      </c>
      <c r="AF23" s="4">
        <f t="shared" si="21"/>
        <v>2.7956527692521105E-2</v>
      </c>
      <c r="AG23" s="4">
        <f t="shared" si="21"/>
        <v>4.5957516891488304E-3</v>
      </c>
      <c r="AH23" s="4">
        <f t="shared" si="10"/>
        <v>3.4513650404111029E-3</v>
      </c>
      <c r="AI23" s="4">
        <f t="shared" si="10"/>
        <v>2.2507340997851122E-2</v>
      </c>
      <c r="AJ23" s="4">
        <f t="shared" si="10"/>
        <v>1.5876762098837816E-2</v>
      </c>
      <c r="AK23" s="4">
        <f>LOG10(AK10)-$A23</f>
        <v>2.1409250698798843E-2</v>
      </c>
      <c r="AL23" s="4">
        <f t="shared" si="16"/>
        <v>6.8755179840473968E-3</v>
      </c>
      <c r="AM23" s="4">
        <f t="shared" si="16"/>
        <v>2.3039549095640321E-3</v>
      </c>
      <c r="AO23" s="4">
        <f t="shared" si="19"/>
        <v>1.1535052781315169E-3</v>
      </c>
      <c r="AP23" s="4">
        <f t="shared" si="19"/>
        <v>-4.6449050457637586E-3</v>
      </c>
      <c r="AQ23" s="4">
        <f t="shared" si="19"/>
        <v>2.2507340997851122E-2</v>
      </c>
      <c r="AR23" s="4">
        <f t="shared" si="17"/>
        <v>-9.3400262541436518E-3</v>
      </c>
      <c r="AS23" s="4">
        <f t="shared" si="20"/>
        <v>-3.479013118973695E-3</v>
      </c>
      <c r="AT23" s="4">
        <f t="shared" si="12"/>
        <v>-6.9861208606663006E-3</v>
      </c>
      <c r="AV23" s="4">
        <f>LOG10(AV10)-$A23</f>
        <v>2.4695227146026566E-2</v>
      </c>
      <c r="AW23" s="4">
        <f>LOG10(AW10)-$A23</f>
        <v>4.5957516891488304E-3</v>
      </c>
      <c r="AX23" s="4">
        <f t="shared" si="8"/>
        <v>-6.9861208606663006E-3</v>
      </c>
    </row>
    <row r="24" spans="1:50">
      <c r="A24" s="15">
        <v>1.4799170548305951</v>
      </c>
      <c r="B24" s="1">
        <v>12</v>
      </c>
      <c r="C24" s="4">
        <f t="shared" si="4"/>
        <v>2.5232923489310943E-2</v>
      </c>
      <c r="D24" s="4">
        <f t="shared" si="4"/>
        <v>2.5232923489310943E-2</v>
      </c>
      <c r="E24" s="4"/>
      <c r="F24" s="4"/>
      <c r="G24" s="4"/>
      <c r="H24" s="4">
        <f t="shared" si="4"/>
        <v>2.5232923489310943E-2</v>
      </c>
      <c r="I24" s="4">
        <f t="shared" si="4"/>
        <v>2.5232923489310943E-2</v>
      </c>
      <c r="J24" s="4">
        <f t="shared" si="4"/>
        <v>5.1561862211660037E-2</v>
      </c>
      <c r="K24" s="4">
        <f t="shared" si="5"/>
        <v>1.1444639003677537E-2</v>
      </c>
      <c r="L24" s="4">
        <f t="shared" si="5"/>
        <v>2.5232923489310943E-2</v>
      </c>
      <c r="M24" s="4">
        <f t="shared" ref="M24:AG24" si="22">LOG10(M11)-$A24</f>
        <v>1.1444639003677537E-2</v>
      </c>
      <c r="N24" s="4">
        <f t="shared" si="22"/>
        <v>2.5232923489310943E-2</v>
      </c>
      <c r="O24" s="4">
        <f t="shared" si="22"/>
        <v>3.8596885047292417E-2</v>
      </c>
      <c r="P24" s="4"/>
      <c r="Q24" s="4">
        <f t="shared" si="22"/>
        <v>3.8596885047292417E-2</v>
      </c>
      <c r="R24" s="4">
        <f t="shared" si="22"/>
        <v>2.5232923489310943E-2</v>
      </c>
      <c r="S24" s="4">
        <f t="shared" si="22"/>
        <v>3.8596885047292417E-2</v>
      </c>
      <c r="T24" s="4">
        <f t="shared" si="22"/>
        <v>3.8596885047292417E-2</v>
      </c>
      <c r="U24" s="4">
        <f t="shared" si="22"/>
        <v>2.5232923489310943E-2</v>
      </c>
      <c r="V24" s="4">
        <f t="shared" si="22"/>
        <v>2.5232923489310943E-2</v>
      </c>
      <c r="W24" s="4">
        <f t="shared" si="22"/>
        <v>3.8596885047292417E-2</v>
      </c>
      <c r="X24" s="4">
        <f t="shared" si="22"/>
        <v>5.1561862211660037E-2</v>
      </c>
      <c r="Y24" s="4">
        <f t="shared" si="22"/>
        <v>1.1444639003677537E-2</v>
      </c>
      <c r="Z24" s="4">
        <f t="shared" si="22"/>
        <v>3.8596885047292417E-2</v>
      </c>
      <c r="AA24" s="4">
        <f t="shared" si="22"/>
        <v>3.8596885047292417E-2</v>
      </c>
      <c r="AB24" s="4">
        <f t="shared" si="22"/>
        <v>3.8596885047292417E-2</v>
      </c>
      <c r="AC24" s="4">
        <f t="shared" si="22"/>
        <v>3.8596885047292417E-2</v>
      </c>
      <c r="AD24" s="4">
        <f t="shared" si="22"/>
        <v>2.5232923489310943E-2</v>
      </c>
      <c r="AE24" s="4">
        <f t="shared" si="22"/>
        <v>3.8596885047292417E-2</v>
      </c>
      <c r="AF24" s="4"/>
      <c r="AG24" s="4">
        <f t="shared" si="22"/>
        <v>3.8596885047292417E-2</v>
      </c>
      <c r="AH24" s="4">
        <f t="shared" si="10"/>
        <v>2.5232923489310943E-2</v>
      </c>
      <c r="AI24" s="4">
        <f t="shared" si="10"/>
        <v>3.8596885047292417E-2</v>
      </c>
      <c r="AJ24" s="4">
        <f t="shared" si="10"/>
        <v>3.8596885047292417E-2</v>
      </c>
      <c r="AK24" s="4">
        <f>LOG10(AK11)-$A24</f>
        <v>2.5232923489310943E-2</v>
      </c>
      <c r="AL24" s="4">
        <f t="shared" si="16"/>
        <v>2.5232923489310943E-2</v>
      </c>
      <c r="AM24" s="4">
        <f t="shared" si="16"/>
        <v>2.5232923489310943E-2</v>
      </c>
      <c r="AN24" s="4">
        <f t="shared" si="16"/>
        <v>3.8596885047292417E-2</v>
      </c>
      <c r="AO24" s="4">
        <f t="shared" si="19"/>
        <v>2.5232923489310943E-2</v>
      </c>
      <c r="AP24" s="4">
        <f t="shared" si="19"/>
        <v>2.5232923489310943E-2</v>
      </c>
      <c r="AQ24" s="4">
        <f t="shared" si="19"/>
        <v>3.8596885047292417E-2</v>
      </c>
      <c r="AR24" s="4">
        <f t="shared" si="17"/>
        <v>1.1444639003677537E-2</v>
      </c>
      <c r="AS24" s="4">
        <f t="shared" si="20"/>
        <v>2.5232923489310943E-2</v>
      </c>
      <c r="AT24" s="4">
        <f t="shared" si="12"/>
        <v>1.1444639003677537E-2</v>
      </c>
      <c r="AV24" s="4">
        <f>LOG10(AV11)-$A24</f>
        <v>3.8596885047292417E-2</v>
      </c>
      <c r="AW24" s="4">
        <f>LOG10(AW11)-$A24</f>
        <v>2.5232923489310943E-2</v>
      </c>
      <c r="AX24" s="4">
        <f t="shared" si="8"/>
        <v>2.5232923489310943E-2</v>
      </c>
    </row>
    <row r="25" spans="1:50">
      <c r="A25" s="15">
        <v>1.3749773438967194</v>
      </c>
      <c r="B25" s="1">
        <v>13</v>
      </c>
      <c r="C25" s="4">
        <f t="shared" si="4"/>
        <v>2.2962664775318276E-2</v>
      </c>
      <c r="D25" s="4">
        <f t="shared" si="4"/>
        <v>1.0628929701592682E-2</v>
      </c>
      <c r="E25" s="4">
        <f t="shared" si="4"/>
        <v>4.8268530040088464E-2</v>
      </c>
      <c r="F25" s="4"/>
      <c r="G25" s="4">
        <f t="shared" si="4"/>
        <v>3.1562836537235794E-2</v>
      </c>
      <c r="H25" s="4">
        <f t="shared" si="4"/>
        <v>5.233897814886479E-3</v>
      </c>
      <c r="I25" s="4">
        <f t="shared" si="4"/>
        <v>1.4188740467812933E-2</v>
      </c>
      <c r="J25" s="4">
        <f t="shared" si="4"/>
        <v>3.1562836537235794E-2</v>
      </c>
      <c r="K25" s="4">
        <f t="shared" si="5"/>
        <v>1.4188740467812933E-2</v>
      </c>
      <c r="L25" s="4">
        <f t="shared" si="5"/>
        <v>1.4188740467812933E-2</v>
      </c>
      <c r="M25" s="4">
        <f t="shared" ref="M25:AG25" si="23">LOG10(M12)-$A25</f>
        <v>1.4188740467812933E-2</v>
      </c>
      <c r="N25" s="4"/>
      <c r="O25" s="4"/>
      <c r="P25" s="4"/>
      <c r="Q25" s="4">
        <f t="shared" si="23"/>
        <v>3.1562836537235794E-2</v>
      </c>
      <c r="R25" s="4">
        <f t="shared" si="23"/>
        <v>3.1562836537235794E-2</v>
      </c>
      <c r="S25" s="4">
        <f t="shared" si="23"/>
        <v>3.9996004074098535E-2</v>
      </c>
      <c r="T25" s="4">
        <f t="shared" si="23"/>
        <v>6.4355349933543193E-2</v>
      </c>
      <c r="U25" s="4">
        <f t="shared" si="23"/>
        <v>1.4188740467812933E-2</v>
      </c>
      <c r="V25" s="4">
        <f t="shared" si="23"/>
        <v>2.2962664775318276E-2</v>
      </c>
      <c r="W25" s="4"/>
      <c r="X25" s="4">
        <f t="shared" si="23"/>
        <v>3.9996004074098535E-2</v>
      </c>
      <c r="Y25" s="4">
        <f t="shared" si="23"/>
        <v>3.1562836537235794E-2</v>
      </c>
      <c r="Z25" s="4">
        <f t="shared" si="23"/>
        <v>2.2962664775318276E-2</v>
      </c>
      <c r="AA25" s="4">
        <f t="shared" si="23"/>
        <v>1.4188740467812933E-2</v>
      </c>
      <c r="AB25" s="4">
        <f t="shared" si="23"/>
        <v>3.1562836537235794E-2</v>
      </c>
      <c r="AC25" s="4"/>
      <c r="AD25" s="4">
        <f t="shared" si="23"/>
        <v>-3.9094816249831688E-3</v>
      </c>
      <c r="AE25" s="4">
        <f t="shared" si="23"/>
        <v>3.9996004074098535E-2</v>
      </c>
      <c r="AF25" s="4">
        <f t="shared" si="23"/>
        <v>3.9996004074098535E-2</v>
      </c>
      <c r="AG25" s="4">
        <f t="shared" si="23"/>
        <v>2.2962664775318276E-2</v>
      </c>
      <c r="AH25" s="4">
        <f t="shared" si="10"/>
        <v>3.9996004074098535E-2</v>
      </c>
      <c r="AI25" s="4">
        <f t="shared" si="10"/>
        <v>3.8322420184532469E-2</v>
      </c>
      <c r="AJ25" s="4">
        <f t="shared" si="10"/>
        <v>3.9996004074098535E-2</v>
      </c>
      <c r="AK25" s="4">
        <f>LOG10(AK12)-$A25</f>
        <v>5.233897814886479E-3</v>
      </c>
      <c r="AL25" s="4">
        <f t="shared" si="16"/>
        <v>1.4188740467812933E-2</v>
      </c>
      <c r="AM25" s="4">
        <f t="shared" si="16"/>
        <v>2.2962664775318276E-2</v>
      </c>
      <c r="AO25" s="4">
        <f t="shared" ref="AO25:AQ26" si="24">LOG10(AO12)-$A25</f>
        <v>5.233897814886479E-3</v>
      </c>
      <c r="AP25" s="4">
        <f t="shared" si="24"/>
        <v>-2.2899788661567833E-4</v>
      </c>
      <c r="AQ25" s="4">
        <f t="shared" si="24"/>
        <v>3.1562836537235794E-2</v>
      </c>
      <c r="AR25" s="4">
        <f t="shared" si="17"/>
        <v>2.2962664775318276E-2</v>
      </c>
      <c r="AS25" s="4">
        <f t="shared" si="20"/>
        <v>3.8322420184532469E-2</v>
      </c>
      <c r="AT25" s="4">
        <f t="shared" si="12"/>
        <v>-3.9094816249831688E-3</v>
      </c>
      <c r="AU25" s="4">
        <f>LOG10(AU12)-$A25</f>
        <v>2.2962664775318276E-2</v>
      </c>
      <c r="AV25" s="4">
        <f>LOG10(AV12)-$A25</f>
        <v>1.9474336929496738E-2</v>
      </c>
      <c r="AW25" s="4">
        <f>LOG10(AW12)-$A25</f>
        <v>2.2962664775318276E-2</v>
      </c>
      <c r="AX25" s="4">
        <f t="shared" si="8"/>
        <v>1.4188740467812933E-2</v>
      </c>
    </row>
    <row r="26" spans="1:50">
      <c r="A26" s="15">
        <v>1.416900423847268</v>
      </c>
      <c r="B26" s="1">
        <v>14</v>
      </c>
      <c r="C26" s="4">
        <f t="shared" si="4"/>
        <v>-1.8960415175230283E-2</v>
      </c>
      <c r="D26" s="4">
        <f t="shared" si="4"/>
        <v>1.4463340311719364E-2</v>
      </c>
      <c r="E26" s="4">
        <f t="shared" si="4"/>
        <v>5.2921592130894979E-2</v>
      </c>
      <c r="F26" s="4"/>
      <c r="G26" s="4">
        <f t="shared" si="4"/>
        <v>3.7944436161242212E-2</v>
      </c>
      <c r="H26" s="4">
        <f t="shared" si="4"/>
        <v>3.0257607494951211E-2</v>
      </c>
      <c r="I26" s="4">
        <f t="shared" si="4"/>
        <v>3.7944436161242212E-2</v>
      </c>
      <c r="J26" s="4">
        <f t="shared" si="4"/>
        <v>5.2921592130894979E-2</v>
      </c>
      <c r="K26" s="4">
        <f t="shared" si="5"/>
        <v>1.4463340311719364E-2</v>
      </c>
      <c r="L26" s="4">
        <f t="shared" si="5"/>
        <v>3.7944436161242212E-2</v>
      </c>
      <c r="M26" s="4">
        <f t="shared" ref="M26:AG26" si="25">LOG10(M13)-$A26</f>
        <v>3.0257607494951211E-2</v>
      </c>
      <c r="N26" s="4"/>
      <c r="O26" s="4"/>
      <c r="P26" s="4"/>
      <c r="Q26" s="4">
        <f t="shared" si="25"/>
        <v>4.5497574051688083E-2</v>
      </c>
      <c r="R26" s="4">
        <f t="shared" si="25"/>
        <v>3.7944436161242212E-2</v>
      </c>
      <c r="S26" s="4">
        <f t="shared" si="25"/>
        <v>4.5497574051688083E-2</v>
      </c>
      <c r="T26" s="4">
        <f t="shared" si="25"/>
        <v>-2.7734339482735626E-2</v>
      </c>
      <c r="U26" s="4">
        <f t="shared" si="25"/>
        <v>2.2432269982994635E-2</v>
      </c>
      <c r="V26" s="4">
        <f t="shared" si="25"/>
        <v>3.7944436161242212E-2</v>
      </c>
      <c r="W26" s="4"/>
      <c r="X26" s="4">
        <f t="shared" si="25"/>
        <v>6.0220830872394382E-2</v>
      </c>
      <c r="Y26" s="4">
        <f t="shared" si="25"/>
        <v>3.7944436161242212E-2</v>
      </c>
      <c r="Z26" s="4">
        <f t="shared" si="25"/>
        <v>3.0257607494951211E-2</v>
      </c>
      <c r="AA26" s="4">
        <f t="shared" si="25"/>
        <v>3.0257607494951211E-2</v>
      </c>
      <c r="AB26" s="4">
        <f t="shared" si="25"/>
        <v>3.7944436161242212E-2</v>
      </c>
      <c r="AC26" s="4"/>
      <c r="AD26" s="4">
        <f t="shared" si="25"/>
        <v>2.2432269982994635E-2</v>
      </c>
      <c r="AE26" s="4">
        <f t="shared" si="25"/>
        <v>5.2921592130894979E-2</v>
      </c>
      <c r="AF26" s="4">
        <f t="shared" si="25"/>
        <v>4.5497574051688083E-2</v>
      </c>
      <c r="AG26" s="4">
        <f t="shared" si="25"/>
        <v>3.7944436161242212E-2</v>
      </c>
      <c r="AH26" s="4">
        <f t="shared" si="10"/>
        <v>3.0257607494951211E-2</v>
      </c>
      <c r="AI26" s="4">
        <f t="shared" si="10"/>
        <v>6.0220830872394382E-2</v>
      </c>
      <c r="AJ26" s="4">
        <f t="shared" si="10"/>
        <v>5.2921592130894979E-2</v>
      </c>
      <c r="AK26" s="4"/>
      <c r="AL26" s="4">
        <f t="shared" si="16"/>
        <v>3.0257607494951211E-2</v>
      </c>
      <c r="AM26" s="4">
        <f t="shared" si="16"/>
        <v>4.5497574051688083E-2</v>
      </c>
      <c r="AO26" s="4">
        <f>LOG10(AO13)-$A26</f>
        <v>2.2432269982994635E-2</v>
      </c>
      <c r="AQ26" s="4">
        <f t="shared" si="24"/>
        <v>3.7944436161242212E-2</v>
      </c>
      <c r="AR26" s="4">
        <f t="shared" si="17"/>
        <v>3.7944436161242212E-2</v>
      </c>
      <c r="AS26" s="4">
        <f t="shared" si="20"/>
        <v>3.1805896057811811E-2</v>
      </c>
      <c r="AT26" s="4">
        <f t="shared" si="12"/>
        <v>6.3454500895399057E-3</v>
      </c>
      <c r="AU26" s="4">
        <f>LOG10(AU13)-$A26</f>
        <v>2.2432269982994635E-2</v>
      </c>
      <c r="AV26" s="4">
        <f>LOG10(AV13)-$A26</f>
        <v>3.9465609281775116E-2</v>
      </c>
      <c r="AW26" s="4">
        <f>LOG10(AW13)-$A26</f>
        <v>2.2432269982994635E-2</v>
      </c>
      <c r="AX26" s="4">
        <f t="shared" si="8"/>
        <v>3.0257607494951211E-2</v>
      </c>
    </row>
    <row r="27" spans="1:50">
      <c r="A27" s="15">
        <v>1.5565520236020194</v>
      </c>
      <c r="B27" s="1">
        <v>7</v>
      </c>
      <c r="C27" s="4"/>
      <c r="D27" s="4"/>
      <c r="E27" s="4">
        <f t="shared" si="4"/>
        <v>5.6231833117716068E-2</v>
      </c>
      <c r="F27" s="4"/>
      <c r="G27" s="4">
        <f t="shared" si="4"/>
        <v>6.1496073110073324E-2</v>
      </c>
      <c r="H27" s="4">
        <f t="shared" si="4"/>
        <v>4.5507967725942899E-2</v>
      </c>
      <c r="I27" s="4">
        <f t="shared" si="4"/>
        <v>2.8908705906481202E-2</v>
      </c>
      <c r="J27" s="4">
        <f t="shared" si="4"/>
        <v>7.1836906448292215E-2</v>
      </c>
      <c r="K27" s="4">
        <f t="shared" si="5"/>
        <v>6.6697266795881172E-2</v>
      </c>
      <c r="L27" s="4">
        <f t="shared" si="5"/>
        <v>5.0902999612649102E-2</v>
      </c>
      <c r="M27" s="4">
        <f t="shared" ref="M27:AG27" si="26">LOG10(M14)-$A27</f>
        <v>2.323157301479073E-2</v>
      </c>
      <c r="N27" s="4"/>
      <c r="O27" s="4"/>
      <c r="P27" s="4">
        <f t="shared" si="26"/>
        <v>7.6916431977567035E-2</v>
      </c>
      <c r="Q27" s="4">
        <f t="shared" si="26"/>
        <v>3.4512583424479715E-2</v>
      </c>
      <c r="R27" s="4">
        <f t="shared" si="26"/>
        <v>5.6231833117716068E-2</v>
      </c>
      <c r="S27" s="4">
        <f t="shared" si="26"/>
        <v>5.0902999612649102E-2</v>
      </c>
      <c r="T27" s="4">
        <f t="shared" si="26"/>
        <v>6.1496073110073324E-2</v>
      </c>
      <c r="U27" s="4">
        <f t="shared" si="26"/>
        <v>2.323157301479073E-2</v>
      </c>
      <c r="V27" s="4">
        <f t="shared" si="26"/>
        <v>5.6231833117716068E-2</v>
      </c>
      <c r="W27" s="4"/>
      <c r="X27" s="4">
        <f t="shared" si="26"/>
        <v>8.1937233352618044E-2</v>
      </c>
      <c r="Y27" s="4">
        <f t="shared" si="26"/>
        <v>9.6660490173324343E-2</v>
      </c>
      <c r="Z27" s="4">
        <f t="shared" si="26"/>
        <v>2.323157301479073E-2</v>
      </c>
      <c r="AA27" s="4"/>
      <c r="AB27" s="4">
        <f t="shared" si="26"/>
        <v>7.1836906448292215E-2</v>
      </c>
      <c r="AC27" s="4"/>
      <c r="AD27" s="4">
        <f t="shared" si="26"/>
        <v>2.8908705906481202E-2</v>
      </c>
      <c r="AE27" s="4">
        <f t="shared" si="26"/>
        <v>3.4512583424479715E-2</v>
      </c>
      <c r="AF27" s="4"/>
      <c r="AG27" s="4">
        <f t="shared" si="26"/>
        <v>9.1807987378912159E-2</v>
      </c>
      <c r="AH27" s="4"/>
      <c r="AI27" s="4">
        <f t="shared" ref="AI27:AN27" si="27">LOG10(AI14)-$A27</f>
        <v>6.0448317518879469E-2</v>
      </c>
      <c r="AJ27" s="4">
        <f t="shared" si="27"/>
        <v>5.0902999612649102E-2</v>
      </c>
      <c r="AK27" s="4">
        <f t="shared" si="27"/>
        <v>6.1496073110073324E-2</v>
      </c>
      <c r="AL27" s="4">
        <f t="shared" si="27"/>
        <v>5.6231833117716068E-2</v>
      </c>
      <c r="AM27" s="4">
        <f t="shared" si="27"/>
        <v>7.6916431977567035E-2</v>
      </c>
      <c r="AN27" s="4">
        <f t="shared" si="27"/>
        <v>5.6231833117716068E-2</v>
      </c>
      <c r="AO27" s="4">
        <f>LOG10(AO14)-$A27</f>
        <v>3.4512583424479715E-2</v>
      </c>
      <c r="AP27" s="4">
        <f>LOG10(AP14)-$A27</f>
        <v>4.1143162323493021E-2</v>
      </c>
      <c r="AR27" s="4">
        <f t="shared" si="17"/>
        <v>3.4512583424479715E-2</v>
      </c>
      <c r="AS27" s="4">
        <f t="shared" si="20"/>
        <v>5.6231833117716068E-2</v>
      </c>
      <c r="AT27" s="4">
        <f t="shared" si="12"/>
        <v>5.7408408544552536E-3</v>
      </c>
      <c r="AX27" s="4">
        <f t="shared" si="8"/>
        <v>4.0045072024440742E-2</v>
      </c>
    </row>
    <row r="28" spans="1:50">
      <c r="A28" s="15">
        <v>0.92015932400983003</v>
      </c>
      <c r="B28" s="1">
        <v>8</v>
      </c>
      <c r="C28" s="4"/>
      <c r="D28" s="4">
        <f t="shared" si="4"/>
        <v>7.9840675990169974E-2</v>
      </c>
      <c r="E28" s="4"/>
      <c r="F28" s="4"/>
      <c r="G28" s="4">
        <f t="shared" si="4"/>
        <v>3.4083185429494844E-2</v>
      </c>
      <c r="H28" s="4">
        <f t="shared" si="4"/>
        <v>0.12123336114839511</v>
      </c>
      <c r="I28" s="4">
        <f t="shared" si="4"/>
        <v>0.14053851634378156</v>
      </c>
      <c r="J28" s="4">
        <f t="shared" si="4"/>
        <v>0.15902192203779486</v>
      </c>
      <c r="K28" s="4">
        <f t="shared" si="5"/>
        <v>7.9840675990169974E-2</v>
      </c>
      <c r="L28" s="4">
        <f t="shared" si="5"/>
        <v>0.12123336114839511</v>
      </c>
      <c r="M28" s="4">
        <f t="shared" ref="M28:AG28" si="28">LOG10(M15)-$A28</f>
        <v>7.9840675990169974E-2</v>
      </c>
      <c r="N28" s="4"/>
      <c r="O28" s="4"/>
      <c r="P28" s="4">
        <f t="shared" si="28"/>
        <v>7.9840675990169974E-2</v>
      </c>
      <c r="Q28" s="4">
        <f t="shared" si="28"/>
        <v>0.14053851634378156</v>
      </c>
      <c r="R28" s="4">
        <f t="shared" si="28"/>
        <v>7.9840675990169974E-2</v>
      </c>
      <c r="S28" s="4">
        <f t="shared" si="28"/>
        <v>7.9840675990169974E-2</v>
      </c>
      <c r="T28" s="4">
        <f t="shared" si="28"/>
        <v>5.7564281279017693E-2</v>
      </c>
      <c r="U28" s="4">
        <f t="shared" si="28"/>
        <v>0.10102997506010802</v>
      </c>
      <c r="V28" s="4">
        <f t="shared" si="28"/>
        <v>9.2596017044627166E-3</v>
      </c>
      <c r="W28" s="4"/>
      <c r="X28" s="4">
        <f t="shared" si="28"/>
        <v>0.14053851634378156</v>
      </c>
      <c r="Y28" s="4">
        <f t="shared" si="28"/>
        <v>5.7564281279017693E-2</v>
      </c>
      <c r="Z28" s="4">
        <f t="shared" si="28"/>
        <v>0.12123336114839511</v>
      </c>
      <c r="AA28" s="4">
        <f t="shared" si="28"/>
        <v>0.12123336114839511</v>
      </c>
      <c r="AB28" s="4">
        <f t="shared" si="28"/>
        <v>7.9840675990169974E-2</v>
      </c>
      <c r="AC28" s="4"/>
      <c r="AD28" s="4"/>
      <c r="AE28" s="4"/>
      <c r="AF28" s="4"/>
      <c r="AG28" s="4">
        <f t="shared" si="28"/>
        <v>0.10102997506010802</v>
      </c>
      <c r="AH28" s="4">
        <f t="shared" ref="AH28:AT28" si="29">LOG10(AH15)-$A28</f>
        <v>7.9840675990169974E-2</v>
      </c>
      <c r="AI28" s="4">
        <f t="shared" si="29"/>
        <v>7.9840675990169974E-2</v>
      </c>
      <c r="AJ28" s="4">
        <f t="shared" si="29"/>
        <v>0.19378402829700669</v>
      </c>
      <c r="AK28" s="4">
        <f t="shared" si="29"/>
        <v>7.9840675990169974E-2</v>
      </c>
      <c r="AL28" s="4">
        <f t="shared" si="29"/>
        <v>0.12123336114839511</v>
      </c>
      <c r="AM28" s="4"/>
      <c r="AN28" s="4">
        <f t="shared" si="29"/>
        <v>0.12123336114839511</v>
      </c>
      <c r="AO28" s="4">
        <f t="shared" si="29"/>
        <v>7.9840675990169974E-2</v>
      </c>
      <c r="AP28" s="4">
        <f t="shared" si="29"/>
        <v>0.12516365477682734</v>
      </c>
      <c r="AQ28" s="4">
        <f t="shared" si="29"/>
        <v>-1.7069337017886488E-2</v>
      </c>
      <c r="AR28" s="4">
        <f t="shared" si="29"/>
        <v>5.7564281279017693E-2</v>
      </c>
      <c r="AS28" s="4">
        <f t="shared" si="29"/>
        <v>0.12123336114839511</v>
      </c>
      <c r="AT28" s="4">
        <f t="shared" si="29"/>
        <v>7.9840675990169974E-2</v>
      </c>
      <c r="AX28" s="4">
        <f t="shared" si="8"/>
        <v>3.4083185429494844E-2</v>
      </c>
    </row>
    <row r="29" spans="1:50" s="1" customFormat="1"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J29" s="1" t="s">
        <v>8</v>
      </c>
      <c r="K29" s="1" t="s">
        <v>9</v>
      </c>
      <c r="L29" s="1" t="s">
        <v>10</v>
      </c>
      <c r="M29" s="5"/>
    </row>
    <row r="30" spans="1:50">
      <c r="B30" s="1">
        <v>1</v>
      </c>
      <c r="C30">
        <f>COUNT(C4:AX4)</f>
        <v>43</v>
      </c>
      <c r="D30" s="6">
        <f>AVERAGE(C4:AX4)</f>
        <v>293.62093023255818</v>
      </c>
      <c r="E30">
        <f>MIN(C4:AX4)</f>
        <v>280</v>
      </c>
      <c r="F30">
        <f>MAX(C4:AX4)</f>
        <v>309</v>
      </c>
      <c r="G30" s="7">
        <f>STDEV(C4:AX4)</f>
        <v>6.5725822329798405</v>
      </c>
      <c r="H30" s="7">
        <f t="shared" ref="H30:H41" si="30">G30*100/D30</f>
        <v>2.2384583509677332</v>
      </c>
      <c r="I30" s="3">
        <v>1</v>
      </c>
      <c r="J30" s="4">
        <f t="shared" ref="J30:J41" si="31">LOG10(D30)-$A17</f>
        <v>7.5199963212106535E-2</v>
      </c>
      <c r="K30" s="4">
        <f t="shared" ref="K30:K41" si="32">LOG10(E30)-$A17</f>
        <v>5.4570984316698379E-2</v>
      </c>
      <c r="L30" s="4">
        <f t="shared" ref="L30:L41" si="33">LOG10(F30)-$A17</f>
        <v>9.7371432399313562E-2</v>
      </c>
      <c r="M30" s="4"/>
    </row>
    <row r="31" spans="1:50">
      <c r="B31" s="1">
        <v>3</v>
      </c>
      <c r="C31">
        <f t="shared" ref="C31:C41" si="34">COUNT(C5:AX5)</f>
        <v>34</v>
      </c>
      <c r="D31" s="6">
        <f t="shared" ref="D31:D41" si="35">AVERAGE(C5:AX5)</f>
        <v>29.035294117647052</v>
      </c>
      <c r="E31">
        <f t="shared" ref="E31:E41" si="36">MIN(C5:AX5)</f>
        <v>26.3</v>
      </c>
      <c r="F31">
        <f t="shared" ref="F31:F41" si="37">MAX(C5:AX5)</f>
        <v>32</v>
      </c>
      <c r="G31" s="7">
        <f t="shared" ref="G31:G41" si="38">STDEV(C5:AX5)</f>
        <v>1.3816727571475711</v>
      </c>
      <c r="H31" s="7">
        <f t="shared" si="30"/>
        <v>4.7585974212943096</v>
      </c>
      <c r="I31" s="3">
        <v>3</v>
      </c>
      <c r="J31" s="4">
        <f t="shared" si="31"/>
        <v>5.4421272880197158E-2</v>
      </c>
      <c r="K31" s="4">
        <f t="shared" si="32"/>
        <v>1.1450791723043752E-2</v>
      </c>
      <c r="L31" s="4">
        <f t="shared" si="33"/>
        <v>9.664502155319199E-2</v>
      </c>
      <c r="M31" s="4"/>
    </row>
    <row r="32" spans="1:50">
      <c r="B32" s="1">
        <v>4</v>
      </c>
      <c r="C32">
        <f t="shared" si="34"/>
        <v>37</v>
      </c>
      <c r="D32" s="6">
        <f t="shared" si="35"/>
        <v>29.121621621621621</v>
      </c>
      <c r="E32">
        <f t="shared" si="36"/>
        <v>26.5</v>
      </c>
      <c r="F32">
        <f t="shared" si="37"/>
        <v>34.9</v>
      </c>
      <c r="G32" s="7">
        <f t="shared" si="38"/>
        <v>1.5643839993100661</v>
      </c>
      <c r="H32" s="7">
        <f t="shared" si="30"/>
        <v>5.371898651923197</v>
      </c>
      <c r="I32" s="3">
        <v>4</v>
      </c>
      <c r="J32" s="4">
        <f t="shared" si="31"/>
        <v>5.9542163434768369E-2</v>
      </c>
      <c r="K32" s="4">
        <f t="shared" si="32"/>
        <v>1.8572482605802021E-2</v>
      </c>
      <c r="L32" s="4">
        <f t="shared" si="33"/>
        <v>0.13815203562817402</v>
      </c>
      <c r="M32" s="4"/>
    </row>
    <row r="33" spans="2:13">
      <c r="B33" s="1">
        <v>5</v>
      </c>
      <c r="C33">
        <f t="shared" si="34"/>
        <v>40</v>
      </c>
      <c r="D33" s="6">
        <f t="shared" si="35"/>
        <v>42.512500000000003</v>
      </c>
      <c r="E33">
        <f t="shared" si="36"/>
        <v>38.700000000000003</v>
      </c>
      <c r="F33">
        <f t="shared" si="37"/>
        <v>46</v>
      </c>
      <c r="G33" s="7">
        <f t="shared" si="38"/>
        <v>1.6590370237442622</v>
      </c>
      <c r="H33" s="7">
        <f t="shared" si="30"/>
        <v>3.9024687415331067</v>
      </c>
      <c r="I33" s="3">
        <v>5</v>
      </c>
      <c r="J33" s="4">
        <f t="shared" si="31"/>
        <v>2.7611783166898718E-2</v>
      </c>
      <c r="K33" s="4">
        <f t="shared" si="32"/>
        <v>-1.3193896754968515E-2</v>
      </c>
      <c r="L33" s="4">
        <f t="shared" si="33"/>
        <v>6.1852969907694177E-2</v>
      </c>
      <c r="M33" s="4"/>
    </row>
    <row r="34" spans="2:13">
      <c r="B34" s="1" t="s">
        <v>11</v>
      </c>
      <c r="C34">
        <f t="shared" si="34"/>
        <v>35</v>
      </c>
      <c r="D34" s="6">
        <f t="shared" si="35"/>
        <v>34.591428571428565</v>
      </c>
      <c r="E34">
        <f t="shared" si="36"/>
        <v>32.700000000000003</v>
      </c>
      <c r="F34">
        <f t="shared" si="37"/>
        <v>38.9</v>
      </c>
      <c r="G34" s="7">
        <f t="shared" si="38"/>
        <v>1.3238472074116816</v>
      </c>
      <c r="H34" s="7">
        <f t="shared" si="30"/>
        <v>3.8270960815568569</v>
      </c>
      <c r="I34" s="3" t="s">
        <v>11</v>
      </c>
      <c r="J34" s="4">
        <f t="shared" si="31"/>
        <v>-2.6613414880305442E-5</v>
      </c>
      <c r="K34" s="4">
        <f t="shared" si="32"/>
        <v>-2.4447358816283016E-2</v>
      </c>
      <c r="L34" s="4">
        <f t="shared" si="33"/>
        <v>5.0954489849138529E-2</v>
      </c>
      <c r="M34" s="4"/>
    </row>
    <row r="35" spans="2:13">
      <c r="B35" s="1">
        <v>10</v>
      </c>
      <c r="C35">
        <f t="shared" si="34"/>
        <v>37</v>
      </c>
      <c r="D35" s="6">
        <f t="shared" si="35"/>
        <v>38.648648648648653</v>
      </c>
      <c r="E35">
        <f t="shared" si="36"/>
        <v>35</v>
      </c>
      <c r="F35">
        <f t="shared" si="37"/>
        <v>42.5</v>
      </c>
      <c r="G35" s="7">
        <f t="shared" si="38"/>
        <v>1.3290810571428571</v>
      </c>
      <c r="H35" s="7">
        <f t="shared" si="30"/>
        <v>3.4388810569430563</v>
      </c>
      <c r="I35" s="3">
        <v>10</v>
      </c>
      <c r="J35" s="4">
        <f t="shared" si="31"/>
        <v>2.9798398701017526E-3</v>
      </c>
      <c r="K35" s="4">
        <f t="shared" si="32"/>
        <v>-4.0086429177689453E-2</v>
      </c>
      <c r="L35" s="4">
        <f t="shared" si="33"/>
        <v>4.4234456522346477E-2</v>
      </c>
      <c r="M35" s="4"/>
    </row>
    <row r="36" spans="2:13">
      <c r="B36" s="1">
        <v>11</v>
      </c>
      <c r="C36">
        <f t="shared" si="34"/>
        <v>44</v>
      </c>
      <c r="D36" s="6">
        <f t="shared" si="35"/>
        <v>38.318181818181813</v>
      </c>
      <c r="E36">
        <f t="shared" si="36"/>
        <v>36</v>
      </c>
      <c r="F36">
        <f t="shared" si="37"/>
        <v>43.3</v>
      </c>
      <c r="G36" s="7">
        <f t="shared" si="38"/>
        <v>1.3840071123748336</v>
      </c>
      <c r="H36" s="7">
        <f t="shared" si="30"/>
        <v>3.6118809575618438</v>
      </c>
      <c r="I36" s="3">
        <v>11</v>
      </c>
      <c r="J36" s="4">
        <f t="shared" si="31"/>
        <v>8.2170488748747328E-3</v>
      </c>
      <c r="K36" s="4">
        <f t="shared" si="32"/>
        <v>-1.8885344160374018E-2</v>
      </c>
      <c r="L36" s="4">
        <f t="shared" si="33"/>
        <v>6.130005142570405E-2</v>
      </c>
      <c r="M36" s="4"/>
    </row>
    <row r="37" spans="2:13">
      <c r="B37" s="1">
        <v>12</v>
      </c>
      <c r="C37">
        <f t="shared" si="34"/>
        <v>42</v>
      </c>
      <c r="D37" s="6">
        <f t="shared" si="35"/>
        <v>32.357142857142854</v>
      </c>
      <c r="E37">
        <f t="shared" si="36"/>
        <v>31</v>
      </c>
      <c r="F37">
        <f t="shared" si="37"/>
        <v>34</v>
      </c>
      <c r="G37" s="7">
        <f t="shared" si="38"/>
        <v>0.75937806938622976</v>
      </c>
      <c r="H37" s="7">
        <f t="shared" si="30"/>
        <v>2.3468637905976197</v>
      </c>
      <c r="I37" s="3">
        <v>12</v>
      </c>
      <c r="J37" s="4">
        <f t="shared" si="31"/>
        <v>3.0053111503998808E-2</v>
      </c>
      <c r="K37" s="4">
        <f t="shared" si="32"/>
        <v>1.1444639003677537E-2</v>
      </c>
      <c r="L37" s="4">
        <f t="shared" si="33"/>
        <v>5.1561862211660037E-2</v>
      </c>
      <c r="M37" s="4"/>
    </row>
    <row r="38" spans="2:13">
      <c r="B38" s="1">
        <v>13</v>
      </c>
      <c r="C38">
        <f t="shared" si="34"/>
        <v>41</v>
      </c>
      <c r="D38" s="6">
        <f t="shared" si="35"/>
        <v>25.07560975609756</v>
      </c>
      <c r="E38">
        <f t="shared" si="36"/>
        <v>23.5</v>
      </c>
      <c r="F38">
        <f t="shared" si="37"/>
        <v>27.5</v>
      </c>
      <c r="G38" s="7">
        <f t="shared" si="38"/>
        <v>0.85667394258406926</v>
      </c>
      <c r="H38" s="7">
        <f t="shared" si="30"/>
        <v>3.4163633543377925</v>
      </c>
      <c r="I38" s="3">
        <v>13</v>
      </c>
      <c r="J38" s="4">
        <f t="shared" si="31"/>
        <v>2.4274158533074353E-2</v>
      </c>
      <c r="K38" s="4">
        <f t="shared" si="32"/>
        <v>-3.9094816249831688E-3</v>
      </c>
      <c r="L38" s="4">
        <f t="shared" si="33"/>
        <v>6.4355349933543193E-2</v>
      </c>
      <c r="M38" s="4"/>
    </row>
    <row r="39" spans="2:13">
      <c r="B39" s="1">
        <v>14</v>
      </c>
      <c r="C39">
        <f t="shared" si="34"/>
        <v>39</v>
      </c>
      <c r="D39" s="6">
        <f t="shared" si="35"/>
        <v>28.184615384615388</v>
      </c>
      <c r="E39">
        <f t="shared" si="36"/>
        <v>24.5</v>
      </c>
      <c r="F39">
        <f t="shared" si="37"/>
        <v>30</v>
      </c>
      <c r="G39" s="7">
        <f t="shared" si="38"/>
        <v>1.1389141785370926</v>
      </c>
      <c r="H39" s="7">
        <f t="shared" si="30"/>
        <v>4.040907292844488</v>
      </c>
      <c r="I39" s="3">
        <v>14</v>
      </c>
      <c r="J39" s="4">
        <f t="shared" si="31"/>
        <v>3.3111688841708009E-2</v>
      </c>
      <c r="K39" s="4">
        <f t="shared" si="32"/>
        <v>-2.7734339482735626E-2</v>
      </c>
      <c r="L39" s="4">
        <f t="shared" si="33"/>
        <v>6.0220830872394382E-2</v>
      </c>
      <c r="M39" s="4"/>
    </row>
    <row r="40" spans="2:13">
      <c r="B40" s="1">
        <v>7</v>
      </c>
      <c r="C40">
        <f t="shared" si="34"/>
        <v>35</v>
      </c>
      <c r="D40" s="6">
        <f t="shared" si="35"/>
        <v>40.642857142857146</v>
      </c>
      <c r="E40">
        <f t="shared" si="36"/>
        <v>36.5</v>
      </c>
      <c r="F40">
        <f t="shared" si="37"/>
        <v>45</v>
      </c>
      <c r="G40" s="7">
        <f t="shared" si="38"/>
        <v>1.9281636668215147</v>
      </c>
      <c r="H40" s="7">
        <f t="shared" si="30"/>
        <v>4.7441636793499482</v>
      </c>
      <c r="I40" s="3">
        <v>7</v>
      </c>
      <c r="J40" s="4">
        <f t="shared" si="31"/>
        <v>5.2432207114813778E-2</v>
      </c>
      <c r="K40" s="4">
        <f t="shared" si="32"/>
        <v>5.7408408544552536E-3</v>
      </c>
      <c r="L40" s="4">
        <f t="shared" si="33"/>
        <v>9.6660490173324343E-2</v>
      </c>
      <c r="M40" s="4"/>
    </row>
    <row r="41" spans="2:13">
      <c r="B41" s="1">
        <v>8</v>
      </c>
      <c r="C41">
        <f t="shared" si="34"/>
        <v>35</v>
      </c>
      <c r="D41" s="6">
        <f t="shared" si="35"/>
        <v>10.302857142857144</v>
      </c>
      <c r="E41">
        <f t="shared" si="36"/>
        <v>8</v>
      </c>
      <c r="F41">
        <f t="shared" si="37"/>
        <v>13</v>
      </c>
      <c r="G41" s="7">
        <f t="shared" si="38"/>
        <v>1.0182123071938345</v>
      </c>
      <c r="H41" s="7">
        <f t="shared" si="30"/>
        <v>9.882814961670606</v>
      </c>
      <c r="I41" s="3">
        <v>8</v>
      </c>
      <c r="J41" s="4">
        <f t="shared" si="31"/>
        <v>9.2798354026277563E-2</v>
      </c>
      <c r="K41" s="4">
        <f t="shared" si="32"/>
        <v>-1.7069337017886488E-2</v>
      </c>
      <c r="L41" s="4">
        <f t="shared" si="33"/>
        <v>0.19378402829700669</v>
      </c>
      <c r="M41" s="4"/>
    </row>
  </sheetData>
  <sheetCalcPr fullCalcOnLoad="1"/>
  <phoneticPr fontId="3"/>
  <printOptions gridLines="1"/>
  <pageMargins left="0.75" right="0.75" top="1.63" bottom="1" header="1.1499999999999999" footer="0.4921259845"/>
  <headerFooter>
    <oddHeader>&amp;A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2001-07-28T14:13:50Z</cp:lastPrinted>
  <dcterms:created xsi:type="dcterms:W3CDTF">2000-05-31T19:37:28Z</dcterms:created>
  <dcterms:modified xsi:type="dcterms:W3CDTF">2020-05-02T16:34:40Z</dcterms:modified>
</cp:coreProperties>
</file>