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4040" windowWidth="16940" windowHeight="127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<sst xmlns="http://schemas.openxmlformats.org/spreadsheetml/2006/main" count="11" uniqueCount="11">
  <si>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</t>
  </si>
  <si>
    <t>x</t>
  </si>
  <si>
    <t>min</t>
  </si>
  <si>
    <t>max</t>
  </si>
  <si>
    <t>s</t>
  </si>
  <si>
    <t>v</t>
  </si>
  <si>
    <t>Dlogmin</t>
  </si>
  <si>
    <t>Dlogmax</t>
  </si>
  <si>
    <t>E.h.onager Post, n=27</t>
  </si>
  <si>
    <t>Log10 x E.h.</t>
  </si>
  <si>
    <t>n=79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</si>
</sst>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0.0"/>
  </numFmts>
  <fonts count="7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Ph2 Post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Feuil1!$J$8</c:f>
              <c:strCache>
                <c:ptCount val="1"/>
                <c:pt idx="0">
                  <c:v>n=79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Feuil1!$J$9:$J$13</c:f>
              <c:numCache/>
            </c:numRef>
          </c:val>
          <c:smooth val="0"/>
        </c:ser>
        <c:ser>
          <c:idx val="0"/>
          <c:order val="1"/>
          <c:tx>
            <c:strRef>
              <c:f>Feuil1!$K$8</c:f>
              <c:strCache>
                <c:ptCount val="1"/>
                <c:pt idx="0">
                  <c:v>Dlogmin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Feuil1!$K$9:$K$13</c:f>
              <c:numCache/>
            </c:numRef>
          </c:val>
          <c:smooth val="0"/>
        </c:ser>
        <c:ser>
          <c:idx val="1"/>
          <c:order val="2"/>
          <c:tx>
            <c:strRef>
              <c:f>Feuil1!$L$8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Feuil1!$L$9:$L$13</c:f>
              <c:numCache/>
            </c:numRef>
          </c:val>
          <c:smooth val="0"/>
        </c:ser>
        <c:ser>
          <c:idx val="3"/>
          <c:order val="3"/>
          <c:tx>
            <c:strRef>
              <c:f>Feuil1!$M$8</c:f>
              <c:strCache>
                <c:ptCount val="1"/>
                <c:pt idx="0">
                  <c:v>E.h.onager Post, n=27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Feuil1!$M$9:$M$13</c:f>
              <c:numCache/>
            </c:numRef>
          </c:val>
          <c:smooth val="0"/>
        </c:ser>
        <c:axId val="13864514"/>
        <c:axId val="57671763"/>
      </c:lineChart>
      <c:catAx>
        <c:axId val="138645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7671763"/>
        <c:crosses val="autoZero"/>
        <c:auto val="1"/>
        <c:lblOffset val="100"/>
        <c:noMultiLvlLbl val="0"/>
      </c:catAx>
      <c:valAx>
        <c:axId val="5767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451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15</xdr:row>
      <xdr:rowOff>66675</xdr:rowOff>
    </xdr:from>
    <xdr:to>
      <xdr:col>13</xdr:col>
      <xdr:colOff>295275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914400" y="2486025"/>
        <a:ext cx="54959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3"/>
  <sheetViews>
    <sheetView tabSelected="1" workbookViewId="0" topLeftCell="A1">
      <selection activeCell="Q29" sqref="Q29"/>
    </sheetView>
  </sheetViews>
  <sheetFormatPr defaultColWidth="11.421875" defaultRowHeight="12.75"/>
  <cols>
    <col min="2" max="2" width="5.8515625" style="9" customWidth="1"/>
    <col min="3" max="3" width="6.140625" style="0" bestFit="1" customWidth="1"/>
    <col min="4" max="4" width="9.28125" style="0" bestFit="1" customWidth="1"/>
    <col min="5" max="10" width="6.140625" style="0" bestFit="1" customWidth="1"/>
    <col min="11" max="11" width="7.8515625" style="0" bestFit="1" customWidth="1"/>
    <col min="12" max="12" width="8.140625" style="0" bestFit="1" customWidth="1"/>
    <col min="13" max="37" width="6.140625" style="0" bestFit="1" customWidth="1"/>
    <col min="38" max="38" width="6.7109375" style="0" bestFit="1" customWidth="1"/>
    <col min="39" max="56" width="6.140625" style="0" bestFit="1" customWidth="1"/>
    <col min="57" max="57" width="6.28125" style="0" bestFit="1" customWidth="1"/>
    <col min="58" max="76" width="6.140625" style="0" bestFit="1" customWidth="1"/>
    <col min="77" max="77" width="8.8515625" style="0" bestFit="1" customWidth="1"/>
    <col min="78" max="112" width="6.140625" style="0" bestFit="1" customWidth="1"/>
    <col min="113" max="113" width="6.28125" style="0" bestFit="1" customWidth="1"/>
    <col min="114" max="115" width="6.140625" style="0" bestFit="1" customWidth="1"/>
    <col min="116" max="116" width="6.28125" style="0" bestFit="1" customWidth="1"/>
    <col min="117" max="119" width="6.140625" style="0" bestFit="1" customWidth="1"/>
    <col min="120" max="120" width="6.28125" style="0" bestFit="1" customWidth="1"/>
    <col min="121" max="121" width="6.140625" style="0" bestFit="1" customWidth="1"/>
  </cols>
  <sheetData>
    <row r="1" spans="2:122" s="2" customFormat="1" ht="12.75">
      <c r="B1" s="10"/>
      <c r="C1" s="6">
        <v>25939</v>
      </c>
      <c r="D1" s="6">
        <v>26447</v>
      </c>
      <c r="E1" s="6">
        <v>26879</v>
      </c>
      <c r="F1" s="6">
        <v>26880</v>
      </c>
      <c r="G1" s="6">
        <v>28019</v>
      </c>
      <c r="H1" s="6">
        <v>31550</v>
      </c>
      <c r="I1" s="6">
        <v>32352</v>
      </c>
      <c r="J1" s="6">
        <v>33222</v>
      </c>
      <c r="K1" s="6">
        <v>33702</v>
      </c>
      <c r="L1" s="6">
        <v>33973</v>
      </c>
      <c r="M1" s="6">
        <v>33974</v>
      </c>
      <c r="N1" s="6">
        <v>34061</v>
      </c>
      <c r="O1" s="6">
        <v>34276</v>
      </c>
      <c r="P1" s="6">
        <v>35056</v>
      </c>
      <c r="Q1" s="6">
        <v>35087</v>
      </c>
      <c r="R1" s="6">
        <v>36081</v>
      </c>
      <c r="S1" s="6">
        <v>36133</v>
      </c>
      <c r="T1" s="6">
        <v>36425</v>
      </c>
      <c r="U1" s="6">
        <v>36426</v>
      </c>
      <c r="V1" s="6">
        <v>39030</v>
      </c>
      <c r="W1" s="6">
        <v>39455</v>
      </c>
      <c r="X1" s="6">
        <v>39456</v>
      </c>
      <c r="Y1" s="6">
        <v>39458</v>
      </c>
      <c r="Z1" s="6">
        <v>39741</v>
      </c>
      <c r="AA1" s="6">
        <v>39853</v>
      </c>
      <c r="AB1" s="6">
        <v>39864</v>
      </c>
      <c r="AC1" s="6">
        <v>40674</v>
      </c>
      <c r="AD1" s="6">
        <v>40781</v>
      </c>
      <c r="AE1" s="6">
        <v>40883</v>
      </c>
      <c r="AF1" s="6">
        <v>41103</v>
      </c>
      <c r="AG1" s="6">
        <v>41401</v>
      </c>
      <c r="AH1" s="6">
        <v>41545</v>
      </c>
      <c r="AI1" s="6">
        <v>41598</v>
      </c>
      <c r="AJ1" s="6">
        <v>41604</v>
      </c>
      <c r="AK1" s="6">
        <v>41681</v>
      </c>
      <c r="AL1" s="6">
        <v>41736</v>
      </c>
      <c r="AM1" s="6">
        <v>42166</v>
      </c>
      <c r="AN1" s="6">
        <v>43263</v>
      </c>
      <c r="AO1" s="6">
        <v>43298</v>
      </c>
      <c r="AP1" s="6">
        <v>43567</v>
      </c>
      <c r="AQ1" s="6">
        <v>43706</v>
      </c>
      <c r="AR1" s="6">
        <v>44093</v>
      </c>
      <c r="AS1" s="6">
        <v>44628</v>
      </c>
      <c r="AT1" s="6">
        <v>44858</v>
      </c>
      <c r="AU1" s="6">
        <v>45224</v>
      </c>
      <c r="AV1" s="6">
        <v>45437</v>
      </c>
      <c r="AW1" s="6">
        <v>45440</v>
      </c>
      <c r="AX1" s="6">
        <v>45441</v>
      </c>
      <c r="AY1" s="6">
        <v>46622</v>
      </c>
      <c r="AZ1" s="6">
        <v>46623</v>
      </c>
      <c r="BA1" s="6">
        <v>47063</v>
      </c>
      <c r="BB1" s="6">
        <v>47205</v>
      </c>
      <c r="BC1" s="6">
        <v>47210</v>
      </c>
      <c r="BD1" s="6">
        <v>45785</v>
      </c>
      <c r="BE1" s="6">
        <v>47733</v>
      </c>
      <c r="BF1" s="6">
        <v>47914</v>
      </c>
      <c r="BG1" s="6">
        <v>48032</v>
      </c>
      <c r="BH1" s="6">
        <v>48158</v>
      </c>
      <c r="BI1" s="6">
        <v>48492</v>
      </c>
      <c r="BJ1" s="6">
        <v>48885</v>
      </c>
      <c r="BK1" s="6">
        <v>48961</v>
      </c>
      <c r="BL1" s="6">
        <v>49422</v>
      </c>
      <c r="BM1" s="6">
        <v>51054</v>
      </c>
      <c r="BN1" s="6">
        <v>51333</v>
      </c>
      <c r="BO1" s="6">
        <v>51473</v>
      </c>
      <c r="BP1" s="6">
        <v>51612</v>
      </c>
      <c r="BQ1" s="6">
        <v>51810</v>
      </c>
      <c r="BR1" s="6">
        <v>51821</v>
      </c>
      <c r="BS1" s="6">
        <v>52101</v>
      </c>
      <c r="BT1" s="6">
        <v>52405</v>
      </c>
      <c r="BU1" s="6">
        <v>52615</v>
      </c>
      <c r="BV1" s="6">
        <v>52783</v>
      </c>
      <c r="BW1" s="6">
        <v>52951</v>
      </c>
      <c r="BX1" s="6">
        <v>5334</v>
      </c>
      <c r="BY1" s="6">
        <v>53699</v>
      </c>
      <c r="BZ1" s="6">
        <v>53496</v>
      </c>
      <c r="CA1" s="6">
        <v>53794</v>
      </c>
      <c r="CB1" s="6">
        <v>58198</v>
      </c>
      <c r="CC1" s="6">
        <v>58199</v>
      </c>
      <c r="CD1" s="6">
        <v>63493</v>
      </c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</row>
    <row r="2" spans="2:122" s="1" customFormat="1" ht="12.75">
      <c r="B2" s="10">
        <v>1</v>
      </c>
      <c r="C2" s="7">
        <v>43</v>
      </c>
      <c r="D2" s="7">
        <v>42.5</v>
      </c>
      <c r="E2" s="7">
        <v>42</v>
      </c>
      <c r="F2" s="7">
        <v>42</v>
      </c>
      <c r="G2" s="7">
        <v>40.5</v>
      </c>
      <c r="H2" s="7">
        <v>42.5</v>
      </c>
      <c r="I2" s="7">
        <v>41</v>
      </c>
      <c r="J2" s="7">
        <v>41.5</v>
      </c>
      <c r="K2" s="7">
        <v>44</v>
      </c>
      <c r="L2" s="7">
        <v>43</v>
      </c>
      <c r="M2" s="7">
        <v>41.5</v>
      </c>
      <c r="N2" s="7">
        <v>42.5</v>
      </c>
      <c r="O2" s="7">
        <v>41.5</v>
      </c>
      <c r="P2" s="7">
        <v>42</v>
      </c>
      <c r="Q2" s="7">
        <v>42.5</v>
      </c>
      <c r="R2" s="7">
        <v>41</v>
      </c>
      <c r="S2" s="7">
        <v>43.5</v>
      </c>
      <c r="T2" s="7">
        <v>42</v>
      </c>
      <c r="U2" s="7">
        <v>44</v>
      </c>
      <c r="V2" s="7">
        <v>41</v>
      </c>
      <c r="W2" s="7">
        <v>45.5</v>
      </c>
      <c r="X2" s="7">
        <v>42.5</v>
      </c>
      <c r="Y2" s="7">
        <v>41.5</v>
      </c>
      <c r="Z2" s="7">
        <v>44</v>
      </c>
      <c r="AA2" s="7">
        <v>43</v>
      </c>
      <c r="AB2" s="7">
        <v>43.5</v>
      </c>
      <c r="AC2" s="7">
        <v>41</v>
      </c>
      <c r="AD2" s="7">
        <v>41</v>
      </c>
      <c r="AE2" s="7">
        <v>41</v>
      </c>
      <c r="AF2" s="7">
        <v>44</v>
      </c>
      <c r="AG2" s="7">
        <v>43.5</v>
      </c>
      <c r="AH2" s="7">
        <v>42</v>
      </c>
      <c r="AI2" s="7">
        <v>43</v>
      </c>
      <c r="AJ2" s="7">
        <v>44</v>
      </c>
      <c r="AK2" s="7">
        <v>45.5</v>
      </c>
      <c r="AL2" s="7">
        <v>40.5</v>
      </c>
      <c r="AM2" s="7">
        <v>43.5</v>
      </c>
      <c r="AN2" s="7">
        <v>40</v>
      </c>
      <c r="AO2" s="7">
        <v>41.5</v>
      </c>
      <c r="AP2" s="7">
        <v>42.5</v>
      </c>
      <c r="AQ2" s="7">
        <v>41</v>
      </c>
      <c r="AR2" s="7">
        <v>42</v>
      </c>
      <c r="AS2" s="7">
        <v>41</v>
      </c>
      <c r="AT2" s="7">
        <v>44</v>
      </c>
      <c r="AU2" s="7">
        <v>41</v>
      </c>
      <c r="AV2" s="7">
        <v>42</v>
      </c>
      <c r="AW2" s="7">
        <v>41</v>
      </c>
      <c r="AX2" s="7">
        <v>41</v>
      </c>
      <c r="AY2" s="7">
        <v>45</v>
      </c>
      <c r="AZ2" s="7">
        <v>42</v>
      </c>
      <c r="BA2" s="7">
        <v>43</v>
      </c>
      <c r="BB2" s="7">
        <v>45</v>
      </c>
      <c r="BC2" s="7">
        <v>43</v>
      </c>
      <c r="BD2" s="7">
        <v>43</v>
      </c>
      <c r="BE2" s="7">
        <v>41</v>
      </c>
      <c r="BF2" s="7">
        <v>41</v>
      </c>
      <c r="BG2" s="7">
        <v>42</v>
      </c>
      <c r="BH2" s="7">
        <v>44</v>
      </c>
      <c r="BI2" s="7">
        <v>42</v>
      </c>
      <c r="BJ2" s="7">
        <v>42</v>
      </c>
      <c r="BK2" s="7">
        <v>43</v>
      </c>
      <c r="BL2" s="7">
        <v>44</v>
      </c>
      <c r="BM2" s="7">
        <v>42</v>
      </c>
      <c r="BN2" s="7">
        <v>43</v>
      </c>
      <c r="BO2" s="7">
        <v>43</v>
      </c>
      <c r="BP2" s="7">
        <v>41</v>
      </c>
      <c r="BQ2" s="7">
        <v>42</v>
      </c>
      <c r="BR2" s="7">
        <v>41</v>
      </c>
      <c r="BS2" s="7">
        <v>41</v>
      </c>
      <c r="BT2" s="7">
        <v>41</v>
      </c>
      <c r="BU2" s="7">
        <v>41</v>
      </c>
      <c r="BV2" s="7">
        <v>45</v>
      </c>
      <c r="BW2" s="7">
        <v>42</v>
      </c>
      <c r="BX2" s="7">
        <v>43</v>
      </c>
      <c r="BY2" s="7">
        <v>43</v>
      </c>
      <c r="BZ2" s="7">
        <v>42</v>
      </c>
      <c r="CA2" s="7">
        <v>42</v>
      </c>
      <c r="CB2" s="7">
        <v>44</v>
      </c>
      <c r="CC2" s="7">
        <v>44</v>
      </c>
      <c r="CD2" s="7">
        <v>42</v>
      </c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</row>
    <row r="3" spans="2:122" s="1" customFormat="1" ht="12.75">
      <c r="B3" s="10">
        <v>3</v>
      </c>
      <c r="C3" s="7">
        <v>33.5</v>
      </c>
      <c r="D3" s="7">
        <v>34.5</v>
      </c>
      <c r="E3" s="7">
        <v>35</v>
      </c>
      <c r="F3" s="7">
        <v>34</v>
      </c>
      <c r="G3" s="7">
        <v>33</v>
      </c>
      <c r="H3" s="7">
        <v>33</v>
      </c>
      <c r="I3" s="7">
        <v>32.5</v>
      </c>
      <c r="J3" s="7">
        <v>33</v>
      </c>
      <c r="K3" s="7">
        <v>36</v>
      </c>
      <c r="L3" s="7">
        <v>35</v>
      </c>
      <c r="M3" s="7">
        <v>33</v>
      </c>
      <c r="N3" s="7">
        <v>31</v>
      </c>
      <c r="O3" s="7">
        <v>33</v>
      </c>
      <c r="P3" s="7">
        <v>32</v>
      </c>
      <c r="Q3" s="7">
        <v>33.5</v>
      </c>
      <c r="R3" s="7">
        <v>34</v>
      </c>
      <c r="S3" s="7">
        <v>33.5</v>
      </c>
      <c r="T3" s="7">
        <v>32</v>
      </c>
      <c r="U3" s="7">
        <v>34</v>
      </c>
      <c r="V3" s="7">
        <v>34.5</v>
      </c>
      <c r="W3" s="7">
        <v>34</v>
      </c>
      <c r="X3" s="7">
        <v>34</v>
      </c>
      <c r="Y3" s="7">
        <v>33</v>
      </c>
      <c r="Z3" s="7">
        <v>33</v>
      </c>
      <c r="AA3" s="7">
        <v>36</v>
      </c>
      <c r="AB3" s="7">
        <v>36</v>
      </c>
      <c r="AC3" s="7">
        <v>32.5</v>
      </c>
      <c r="AD3" s="7">
        <v>34.1</v>
      </c>
      <c r="AE3" s="7">
        <v>31.5</v>
      </c>
      <c r="AF3" s="8">
        <v>32.4</v>
      </c>
      <c r="AG3" s="7">
        <v>34</v>
      </c>
      <c r="AH3" s="7">
        <v>33.5</v>
      </c>
      <c r="AI3" s="7">
        <v>34.5</v>
      </c>
      <c r="AJ3" s="7">
        <v>34</v>
      </c>
      <c r="AK3" s="7">
        <v>34</v>
      </c>
      <c r="AL3" s="7">
        <v>33</v>
      </c>
      <c r="AM3" s="7">
        <v>34</v>
      </c>
      <c r="AN3" s="7">
        <v>33.7</v>
      </c>
      <c r="AO3" s="7">
        <v>31.5</v>
      </c>
      <c r="AP3" s="7">
        <v>34</v>
      </c>
      <c r="AQ3" s="7">
        <v>34</v>
      </c>
      <c r="AR3" s="7">
        <v>32.4</v>
      </c>
      <c r="AS3" s="7">
        <v>33.2</v>
      </c>
      <c r="AT3" s="7">
        <v>35.9</v>
      </c>
      <c r="AU3" s="7">
        <v>33.4</v>
      </c>
      <c r="AV3" s="7">
        <v>32.9</v>
      </c>
      <c r="AW3" s="7">
        <v>30.5</v>
      </c>
      <c r="AX3" s="7">
        <v>30.7</v>
      </c>
      <c r="AY3" s="7">
        <v>32.1</v>
      </c>
      <c r="AZ3" s="7">
        <v>34</v>
      </c>
      <c r="BA3" s="7">
        <v>35.5</v>
      </c>
      <c r="BB3" s="7">
        <v>35</v>
      </c>
      <c r="BC3" s="7">
        <v>34</v>
      </c>
      <c r="BD3" s="7">
        <v>34.3</v>
      </c>
      <c r="BE3" s="7">
        <v>34</v>
      </c>
      <c r="BF3" s="7">
        <v>33.5</v>
      </c>
      <c r="BG3" s="7">
        <v>32.5</v>
      </c>
      <c r="BH3" s="7">
        <v>33.9</v>
      </c>
      <c r="BI3" s="7">
        <v>33</v>
      </c>
      <c r="BJ3" s="7">
        <v>35.2</v>
      </c>
      <c r="BK3" s="7">
        <v>32.4</v>
      </c>
      <c r="BL3" s="7">
        <v>33.8</v>
      </c>
      <c r="BM3" s="7">
        <v>30.6</v>
      </c>
      <c r="BN3" s="7">
        <v>33.1</v>
      </c>
      <c r="BO3" s="7">
        <v>34.1</v>
      </c>
      <c r="BP3" s="7">
        <v>35</v>
      </c>
      <c r="BQ3" s="7">
        <v>33</v>
      </c>
      <c r="BR3" s="7">
        <v>35.2</v>
      </c>
      <c r="BS3" s="7">
        <v>34.1</v>
      </c>
      <c r="BT3" s="7">
        <v>33.6</v>
      </c>
      <c r="BU3" s="7">
        <v>34.2</v>
      </c>
      <c r="BV3" s="7">
        <v>32.5</v>
      </c>
      <c r="BW3" s="7">
        <v>31.4</v>
      </c>
      <c r="BX3" s="7">
        <v>34.6</v>
      </c>
      <c r="BY3" s="7">
        <v>34.1</v>
      </c>
      <c r="BZ3" s="7">
        <v>34.8</v>
      </c>
      <c r="CA3" s="7">
        <v>34.8</v>
      </c>
      <c r="CB3" s="7">
        <v>33.7</v>
      </c>
      <c r="CC3" s="7">
        <v>33.7</v>
      </c>
      <c r="CD3" s="7">
        <v>34.5</v>
      </c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</row>
    <row r="4" spans="2:122" s="1" customFormat="1" ht="12.75">
      <c r="B4" s="10">
        <v>4</v>
      </c>
      <c r="C4" s="7">
        <v>39.5</v>
      </c>
      <c r="D4" s="7">
        <v>42</v>
      </c>
      <c r="E4" s="7">
        <v>41</v>
      </c>
      <c r="F4" s="7">
        <v>40</v>
      </c>
      <c r="G4" s="7">
        <v>39.5</v>
      </c>
      <c r="H4" s="7">
        <v>41.5</v>
      </c>
      <c r="I4" s="7">
        <v>40.5</v>
      </c>
      <c r="J4" s="7">
        <v>40</v>
      </c>
      <c r="K4" s="7">
        <v>43.5</v>
      </c>
      <c r="L4" s="7">
        <v>43</v>
      </c>
      <c r="M4" s="7">
        <v>40.5</v>
      </c>
      <c r="N4" s="7">
        <v>38.5</v>
      </c>
      <c r="O4" s="7">
        <v>40</v>
      </c>
      <c r="P4" s="7">
        <v>39.5</v>
      </c>
      <c r="Q4" s="7">
        <v>42</v>
      </c>
      <c r="R4" s="7">
        <v>40</v>
      </c>
      <c r="S4" s="7">
        <v>40.5</v>
      </c>
      <c r="T4" s="7">
        <v>38.5</v>
      </c>
      <c r="U4" s="7">
        <v>40.5</v>
      </c>
      <c r="V4" s="7">
        <v>40.5</v>
      </c>
      <c r="W4" s="7">
        <v>40.5</v>
      </c>
      <c r="X4" s="7">
        <v>41</v>
      </c>
      <c r="Y4" s="7">
        <v>40</v>
      </c>
      <c r="Z4" s="7">
        <v>42</v>
      </c>
      <c r="AA4" s="7">
        <v>43</v>
      </c>
      <c r="AB4" s="7">
        <v>43</v>
      </c>
      <c r="AC4" s="7">
        <v>40.5</v>
      </c>
      <c r="AD4" s="7">
        <v>41</v>
      </c>
      <c r="AE4" s="7">
        <v>39.5</v>
      </c>
      <c r="AF4" s="7">
        <v>41</v>
      </c>
      <c r="AG4" s="7">
        <v>42</v>
      </c>
      <c r="AH4" s="7">
        <v>40</v>
      </c>
      <c r="AI4" s="7">
        <v>42.5</v>
      </c>
      <c r="AJ4" s="7">
        <v>40.5</v>
      </c>
      <c r="AK4" s="7">
        <v>41</v>
      </c>
      <c r="AL4" s="7">
        <v>40.5</v>
      </c>
      <c r="AM4" s="7">
        <v>42</v>
      </c>
      <c r="AN4" s="7">
        <v>39</v>
      </c>
      <c r="AO4" s="7">
        <v>40</v>
      </c>
      <c r="AP4" s="7">
        <v>42.5</v>
      </c>
      <c r="AQ4" s="7">
        <v>39.5</v>
      </c>
      <c r="AR4" s="7">
        <v>40</v>
      </c>
      <c r="AS4" s="7">
        <v>42</v>
      </c>
      <c r="AT4" s="7">
        <v>44</v>
      </c>
      <c r="AU4" s="7">
        <v>41</v>
      </c>
      <c r="AV4" s="7">
        <v>40</v>
      </c>
      <c r="AW4" s="7">
        <v>38</v>
      </c>
      <c r="AX4" s="7">
        <v>38</v>
      </c>
      <c r="AY4" s="7">
        <v>41</v>
      </c>
      <c r="AZ4" s="7">
        <v>42</v>
      </c>
      <c r="BA4" s="7">
        <v>43</v>
      </c>
      <c r="BB4" s="7">
        <v>42.5</v>
      </c>
      <c r="BC4" s="7">
        <v>41</v>
      </c>
      <c r="BD4" s="7">
        <v>39</v>
      </c>
      <c r="BE4" s="7">
        <v>41</v>
      </c>
      <c r="BF4" s="7">
        <v>43</v>
      </c>
      <c r="BG4" s="7">
        <v>36</v>
      </c>
      <c r="BH4" s="7">
        <v>42</v>
      </c>
      <c r="BI4" s="7">
        <v>40</v>
      </c>
      <c r="BJ4" s="7">
        <v>43</v>
      </c>
      <c r="BK4" s="7">
        <v>41</v>
      </c>
      <c r="BL4" s="7">
        <v>43</v>
      </c>
      <c r="BM4" s="7">
        <v>38</v>
      </c>
      <c r="BN4" s="7">
        <v>41</v>
      </c>
      <c r="BO4" s="7">
        <v>39</v>
      </c>
      <c r="BP4" s="7">
        <v>42</v>
      </c>
      <c r="BQ4" s="7">
        <v>41</v>
      </c>
      <c r="BR4" s="7">
        <v>40</v>
      </c>
      <c r="BS4" s="7">
        <v>37</v>
      </c>
      <c r="BT4" s="7">
        <v>40</v>
      </c>
      <c r="BU4" s="7">
        <v>41</v>
      </c>
      <c r="BV4" s="7">
        <v>42</v>
      </c>
      <c r="BW4" s="7">
        <v>39</v>
      </c>
      <c r="BX4" s="7">
        <v>43</v>
      </c>
      <c r="BY4" s="7">
        <v>42</v>
      </c>
      <c r="BZ4" s="7">
        <v>43</v>
      </c>
      <c r="CA4" s="7">
        <v>43</v>
      </c>
      <c r="CB4" s="7">
        <v>37</v>
      </c>
      <c r="CC4" s="7">
        <v>42</v>
      </c>
      <c r="CD4" s="7">
        <v>43</v>
      </c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</row>
    <row r="5" spans="2:122" s="1" customFormat="1" ht="12.75">
      <c r="B5" s="10">
        <v>5</v>
      </c>
      <c r="C5" s="7">
        <v>26.5</v>
      </c>
      <c r="D5" s="7">
        <v>28</v>
      </c>
      <c r="E5" s="7">
        <v>27</v>
      </c>
      <c r="F5" s="7">
        <v>26.5</v>
      </c>
      <c r="G5" s="7">
        <v>26</v>
      </c>
      <c r="H5" s="7">
        <v>27.5</v>
      </c>
      <c r="I5" s="7">
        <v>26.5</v>
      </c>
      <c r="J5" s="7">
        <v>28</v>
      </c>
      <c r="K5" s="7">
        <v>28.5</v>
      </c>
      <c r="L5" s="7">
        <v>28</v>
      </c>
      <c r="M5" s="7">
        <v>27</v>
      </c>
      <c r="N5" s="7">
        <v>28</v>
      </c>
      <c r="O5" s="7">
        <v>27</v>
      </c>
      <c r="P5" s="7">
        <v>27.5</v>
      </c>
      <c r="Q5" s="7">
        <v>28</v>
      </c>
      <c r="R5" s="7">
        <v>26</v>
      </c>
      <c r="S5" s="7">
        <v>29.5</v>
      </c>
      <c r="T5" s="7">
        <v>27</v>
      </c>
      <c r="U5" s="7">
        <v>28</v>
      </c>
      <c r="V5" s="7">
        <v>28</v>
      </c>
      <c r="W5" s="7">
        <v>28</v>
      </c>
      <c r="X5" s="7">
        <v>27</v>
      </c>
      <c r="Y5" s="7">
        <v>27</v>
      </c>
      <c r="Z5" s="7">
        <v>29</v>
      </c>
      <c r="AA5" s="7">
        <v>28.5</v>
      </c>
      <c r="AB5" s="7">
        <v>28</v>
      </c>
      <c r="AC5" s="7">
        <v>27</v>
      </c>
      <c r="AD5" s="7">
        <v>27</v>
      </c>
      <c r="AE5" s="7">
        <v>25</v>
      </c>
      <c r="AF5" s="7">
        <v>28</v>
      </c>
      <c r="AG5" s="7">
        <v>27.5</v>
      </c>
      <c r="AH5" s="7">
        <v>27</v>
      </c>
      <c r="AI5" s="7">
        <v>29</v>
      </c>
      <c r="AJ5" s="7">
        <v>28.5</v>
      </c>
      <c r="AK5" s="7">
        <v>28.5</v>
      </c>
      <c r="AL5" s="7">
        <v>26.5</v>
      </c>
      <c r="AM5" s="7">
        <v>28.5</v>
      </c>
      <c r="AN5" s="7">
        <v>27</v>
      </c>
      <c r="AO5" s="7">
        <v>26.5</v>
      </c>
      <c r="AP5" s="7">
        <v>27.5</v>
      </c>
      <c r="AQ5" s="7">
        <v>27</v>
      </c>
      <c r="AR5" s="7">
        <v>27</v>
      </c>
      <c r="AS5" s="7">
        <v>27</v>
      </c>
      <c r="AT5" s="7">
        <v>28</v>
      </c>
      <c r="AU5" s="7">
        <v>29</v>
      </c>
      <c r="AV5" s="7">
        <v>28</v>
      </c>
      <c r="AW5" s="7">
        <v>27</v>
      </c>
      <c r="AX5" s="7">
        <v>26</v>
      </c>
      <c r="AY5" s="7">
        <v>28</v>
      </c>
      <c r="AZ5" s="7">
        <v>28</v>
      </c>
      <c r="BA5" s="7">
        <v>29</v>
      </c>
      <c r="BB5" s="7">
        <v>27</v>
      </c>
      <c r="BC5" s="7">
        <v>27</v>
      </c>
      <c r="BD5" s="7">
        <v>28</v>
      </c>
      <c r="BE5" s="7">
        <v>27</v>
      </c>
      <c r="BF5" s="7">
        <v>28</v>
      </c>
      <c r="BG5" s="7">
        <v>28</v>
      </c>
      <c r="BH5" s="7">
        <v>30</v>
      </c>
      <c r="BI5" s="7">
        <v>29</v>
      </c>
      <c r="BJ5" s="7">
        <v>28</v>
      </c>
      <c r="BK5" s="7">
        <v>28</v>
      </c>
      <c r="BL5" s="7">
        <v>28</v>
      </c>
      <c r="BM5" s="7">
        <v>28</v>
      </c>
      <c r="BN5" s="7">
        <v>27</v>
      </c>
      <c r="BO5" s="7">
        <v>29</v>
      </c>
      <c r="BP5" s="7">
        <v>26</v>
      </c>
      <c r="BQ5" s="7">
        <v>28</v>
      </c>
      <c r="BR5" s="7">
        <v>26</v>
      </c>
      <c r="BS5" s="7">
        <v>27</v>
      </c>
      <c r="BT5" s="7">
        <v>26</v>
      </c>
      <c r="BU5" s="7">
        <v>27</v>
      </c>
      <c r="BV5" s="7">
        <v>30</v>
      </c>
      <c r="BW5" s="7">
        <v>25</v>
      </c>
      <c r="BX5" s="7">
        <v>29</v>
      </c>
      <c r="BY5" s="7">
        <v>28</v>
      </c>
      <c r="BZ5" s="7">
        <v>27</v>
      </c>
      <c r="CA5" s="7">
        <v>29</v>
      </c>
      <c r="CB5" s="7">
        <v>29</v>
      </c>
      <c r="CC5" s="7">
        <v>29</v>
      </c>
      <c r="CD5" s="7">
        <v>28</v>
      </c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</row>
    <row r="6" spans="2:122" s="1" customFormat="1" ht="12.75">
      <c r="B6" s="10">
        <v>6</v>
      </c>
      <c r="C6" s="7">
        <v>35.5</v>
      </c>
      <c r="D6" s="7">
        <v>38.5</v>
      </c>
      <c r="E6" s="7">
        <v>37</v>
      </c>
      <c r="F6" s="7">
        <v>36</v>
      </c>
      <c r="G6" s="7">
        <v>35</v>
      </c>
      <c r="H6" s="7">
        <v>35.5</v>
      </c>
      <c r="I6" s="7">
        <v>35</v>
      </c>
      <c r="J6" s="7">
        <v>36</v>
      </c>
      <c r="K6" s="7">
        <v>39.5</v>
      </c>
      <c r="L6" s="7">
        <v>39</v>
      </c>
      <c r="M6" s="7">
        <v>36.5</v>
      </c>
      <c r="N6" s="7">
        <v>34.5</v>
      </c>
      <c r="O6" s="7">
        <v>36.5</v>
      </c>
      <c r="P6" s="7">
        <v>34.5</v>
      </c>
      <c r="Q6" s="7">
        <v>37</v>
      </c>
      <c r="R6" s="7">
        <v>36.5</v>
      </c>
      <c r="S6" s="7">
        <v>37</v>
      </c>
      <c r="T6" s="7">
        <v>34</v>
      </c>
      <c r="U6" s="7">
        <v>37.5</v>
      </c>
      <c r="V6" s="7">
        <v>37</v>
      </c>
      <c r="W6" s="7">
        <v>38</v>
      </c>
      <c r="X6" s="7">
        <v>36.5</v>
      </c>
      <c r="Y6" s="7">
        <v>37</v>
      </c>
      <c r="Z6" s="7">
        <v>37</v>
      </c>
      <c r="AA6" s="7">
        <v>38</v>
      </c>
      <c r="AB6" s="7">
        <v>39</v>
      </c>
      <c r="AC6" s="7">
        <v>35</v>
      </c>
      <c r="AD6" s="7">
        <v>37</v>
      </c>
      <c r="AE6" s="7">
        <v>38</v>
      </c>
      <c r="AF6" s="8">
        <v>34</v>
      </c>
      <c r="AG6" s="7">
        <v>37</v>
      </c>
      <c r="AH6" s="7">
        <v>35.5</v>
      </c>
      <c r="AI6" s="7">
        <v>36.5</v>
      </c>
      <c r="AJ6" s="7">
        <v>37</v>
      </c>
      <c r="AK6" s="7">
        <v>37.5</v>
      </c>
      <c r="AL6" s="7">
        <v>35.5</v>
      </c>
      <c r="AM6" s="7">
        <v>37</v>
      </c>
      <c r="AN6" s="7">
        <v>36</v>
      </c>
      <c r="AO6" s="7">
        <v>37</v>
      </c>
      <c r="AP6" s="7">
        <v>37</v>
      </c>
      <c r="AQ6" s="7">
        <v>37</v>
      </c>
      <c r="AR6" s="7">
        <v>36</v>
      </c>
      <c r="AS6" s="7">
        <v>37</v>
      </c>
      <c r="AT6" s="7">
        <v>39</v>
      </c>
      <c r="AU6" s="7">
        <v>37</v>
      </c>
      <c r="AV6" s="7">
        <v>36</v>
      </c>
      <c r="AW6" s="7">
        <v>34</v>
      </c>
      <c r="AX6" s="7">
        <v>33</v>
      </c>
      <c r="AY6" s="7">
        <v>36</v>
      </c>
      <c r="AZ6" s="7">
        <v>37</v>
      </c>
      <c r="BA6" s="7">
        <v>38.5</v>
      </c>
      <c r="BB6" s="7">
        <v>38.5</v>
      </c>
      <c r="BC6" s="7">
        <v>36</v>
      </c>
      <c r="BD6" s="7">
        <v>39</v>
      </c>
      <c r="BE6" s="7">
        <v>37</v>
      </c>
      <c r="BF6" s="7">
        <v>33</v>
      </c>
      <c r="BG6" s="7">
        <v>36</v>
      </c>
      <c r="BH6" s="7">
        <v>37</v>
      </c>
      <c r="BI6" s="7">
        <v>35</v>
      </c>
      <c r="BJ6" s="7">
        <v>38</v>
      </c>
      <c r="BK6" s="7">
        <v>37</v>
      </c>
      <c r="BL6" s="7">
        <v>39</v>
      </c>
      <c r="BM6" s="7">
        <v>34</v>
      </c>
      <c r="BN6" s="7">
        <v>36</v>
      </c>
      <c r="BO6" s="7">
        <v>39</v>
      </c>
      <c r="BP6" s="7">
        <v>34</v>
      </c>
      <c r="BQ6" s="7">
        <v>36</v>
      </c>
      <c r="BR6" s="7">
        <v>35</v>
      </c>
      <c r="BS6" s="7">
        <v>37</v>
      </c>
      <c r="BT6" s="7">
        <v>37</v>
      </c>
      <c r="BU6" s="7">
        <v>37</v>
      </c>
      <c r="BV6" s="7">
        <v>37</v>
      </c>
      <c r="BW6" s="7">
        <v>35</v>
      </c>
      <c r="BX6" s="7">
        <v>39</v>
      </c>
      <c r="BY6" s="7">
        <v>37</v>
      </c>
      <c r="BZ6" s="7">
        <v>37</v>
      </c>
      <c r="CA6" s="7">
        <v>37</v>
      </c>
      <c r="CB6" s="7">
        <v>37</v>
      </c>
      <c r="CC6" s="7">
        <v>37</v>
      </c>
      <c r="CD6" s="7">
        <v>37</v>
      </c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</row>
    <row r="8" spans="1:13" ht="12">
      <c r="A8" s="11" t="s">
        <v>9</v>
      </c>
      <c r="C8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  <c r="J8" t="s">
        <v>10</v>
      </c>
      <c r="K8" t="s">
        <v>6</v>
      </c>
      <c r="L8" t="s">
        <v>7</v>
      </c>
      <c r="M8" t="s">
        <v>8</v>
      </c>
    </row>
    <row r="9" spans="1:15" ht="12.75">
      <c r="A9" s="12">
        <v>1.6</v>
      </c>
      <c r="B9" s="10">
        <v>1</v>
      </c>
      <c r="C9">
        <f>COUNT(C2:CD2)</f>
        <v>80</v>
      </c>
      <c r="D9" s="4">
        <f>AVERAGE(C2:CD2)</f>
        <v>42.39375</v>
      </c>
      <c r="E9" s="4">
        <f>MIN(C2:CD2)</f>
        <v>40</v>
      </c>
      <c r="F9" s="4">
        <f>MAX(C2:CD2)</f>
        <v>45.5</v>
      </c>
      <c r="G9" s="5">
        <f>STDEV(C2:CD2)</f>
        <v>1.2795711059529775</v>
      </c>
      <c r="H9" s="5">
        <f>100*G9/D9</f>
        <v>3.0183012966604217</v>
      </c>
      <c r="I9" s="1">
        <v>1</v>
      </c>
      <c r="J9" s="3">
        <f>LOG10(D9)-$A9</f>
        <v>0.02730183440909717</v>
      </c>
      <c r="K9" s="3">
        <f aca="true" t="shared" si="0" ref="K9:L13">LOG10(E9)-$A9</f>
        <v>0.002059991327962196</v>
      </c>
      <c r="L9" s="3">
        <f t="shared" si="0"/>
        <v>0.0580113966571123</v>
      </c>
      <c r="M9" s="3">
        <v>-0.00366284655474991</v>
      </c>
      <c r="N9" s="3"/>
      <c r="O9" s="3"/>
    </row>
    <row r="10" spans="1:15" ht="12.75">
      <c r="A10" s="12">
        <v>1.548</v>
      </c>
      <c r="B10" s="10">
        <v>3</v>
      </c>
      <c r="C10">
        <f>COUNT(C3:CD3)</f>
        <v>80</v>
      </c>
      <c r="D10" s="4">
        <f>AVERAGE(C3:CD3)</f>
        <v>33.57375</v>
      </c>
      <c r="E10" s="4">
        <f>MIN(C3:CD3)</f>
        <v>30.5</v>
      </c>
      <c r="F10" s="4">
        <f>MAX(C3:CD3)</f>
        <v>36</v>
      </c>
      <c r="G10" s="5">
        <f>STDEV(C3:CD3)</f>
        <v>1.2274027069642663</v>
      </c>
      <c r="H10" s="5">
        <f>100*G10/D10</f>
        <v>3.6558403722082473</v>
      </c>
      <c r="I10" s="1">
        <v>3</v>
      </c>
      <c r="J10" s="3">
        <f>LOG10(D10)-$A10</f>
        <v>-0.022000147779370538</v>
      </c>
      <c r="K10" s="3">
        <f t="shared" si="0"/>
        <v>-0.06370016065321416</v>
      </c>
      <c r="L10" s="3">
        <f t="shared" si="0"/>
        <v>0.008302500767287224</v>
      </c>
      <c r="M10" s="3">
        <v>-0.02791549338661725</v>
      </c>
      <c r="N10" s="3"/>
      <c r="O10" s="3"/>
    </row>
    <row r="11" spans="1:15" ht="12.75">
      <c r="A11" s="12">
        <v>1.607</v>
      </c>
      <c r="B11" s="10">
        <v>4</v>
      </c>
      <c r="C11">
        <f>COUNT(C4:CD4)</f>
        <v>80</v>
      </c>
      <c r="D11" s="4">
        <f>AVERAGE(C4:CD4)</f>
        <v>40.81875</v>
      </c>
      <c r="E11" s="4">
        <f>MIN(C4:CD4)</f>
        <v>36</v>
      </c>
      <c r="F11" s="4">
        <f>MAX(C4:CD4)</f>
        <v>44</v>
      </c>
      <c r="G11" s="5">
        <f>STDEV(C4:CD4)</f>
        <v>1.6444069955727976</v>
      </c>
      <c r="H11" s="5">
        <f>100*G11/D11</f>
        <v>4.028557943525457</v>
      </c>
      <c r="I11" s="1">
        <v>4</v>
      </c>
      <c r="J11" s="3">
        <f>LOG10(D11)-$A11</f>
        <v>0.003859701104832025</v>
      </c>
      <c r="K11" s="3">
        <f t="shared" si="0"/>
        <v>-0.05069749923271272</v>
      </c>
      <c r="L11" s="3">
        <f t="shared" si="0"/>
        <v>0.03645267648618744</v>
      </c>
      <c r="M11" s="3">
        <v>-0.014225391056470471</v>
      </c>
      <c r="N11" s="3"/>
      <c r="O11" s="3"/>
    </row>
    <row r="12" spans="1:15" ht="12.75">
      <c r="A12" s="12">
        <v>1.425</v>
      </c>
      <c r="B12" s="10">
        <v>5</v>
      </c>
      <c r="C12">
        <f>COUNT(C5:CD5)</f>
        <v>80</v>
      </c>
      <c r="D12" s="4">
        <f>AVERAGE(C5:CD5)</f>
        <v>27.61875</v>
      </c>
      <c r="E12" s="4">
        <f>MIN(C5:CD5)</f>
        <v>25</v>
      </c>
      <c r="F12" s="4">
        <f>MAX(C5:CD5)</f>
        <v>30</v>
      </c>
      <c r="G12" s="5">
        <f>STDEV(C5:CD5)</f>
        <v>1.0380231638106916</v>
      </c>
      <c r="H12" s="5">
        <f>100*G12/D12</f>
        <v>3.758400231041201</v>
      </c>
      <c r="I12" s="1">
        <v>5</v>
      </c>
      <c r="J12" s="3">
        <f>LOG10(D12)-$A12</f>
        <v>0.016204018906368578</v>
      </c>
      <c r="K12" s="3">
        <f t="shared" si="0"/>
        <v>-0.02705999132796233</v>
      </c>
      <c r="L12" s="3">
        <f t="shared" si="0"/>
        <v>0.052121254719662335</v>
      </c>
      <c r="M12" s="3">
        <v>-0.004745070294883469</v>
      </c>
      <c r="N12" s="3"/>
      <c r="O12" s="3"/>
    </row>
    <row r="13" spans="1:15" ht="12.75">
      <c r="A13" s="12">
        <v>1.582</v>
      </c>
      <c r="B13" s="10">
        <v>6</v>
      </c>
      <c r="C13">
        <f>COUNT(C6:CD6)</f>
        <v>80</v>
      </c>
      <c r="D13" s="4">
        <f>AVERAGE(C6:CD6)</f>
        <v>36.59375</v>
      </c>
      <c r="E13" s="4">
        <f>MIN(C6:CD6)</f>
        <v>33</v>
      </c>
      <c r="F13" s="4">
        <f>MAX(C6:CD6)</f>
        <v>39.5</v>
      </c>
      <c r="G13" s="5">
        <f>STDEV(C6:CD6)</f>
        <v>1.4497790097856948</v>
      </c>
      <c r="H13" s="5">
        <f>100*G13/D13</f>
        <v>3.9618213760155627</v>
      </c>
      <c r="I13" s="1">
        <v>6</v>
      </c>
      <c r="J13" s="3">
        <f>LOG10(D13)-$A13</f>
        <v>-0.01859308324754294</v>
      </c>
      <c r="K13" s="3">
        <f t="shared" si="0"/>
        <v>-0.06348606012211255</v>
      </c>
      <c r="L13" s="3">
        <f t="shared" si="0"/>
        <v>0.014597095626460055</v>
      </c>
      <c r="M13" s="3">
        <v>-0.04453869653034426</v>
      </c>
      <c r="N13" s="3"/>
      <c r="O13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