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0" yWindow="1820" windowWidth="20300" windowHeight="12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<sst xmlns="http://schemas.openxmlformats.org/spreadsheetml/2006/main" count="15" uniqueCount="15">
  <si>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</t>
  </si>
  <si>
    <t>x</t>
  </si>
  <si>
    <t>min</t>
  </si>
  <si>
    <t>max</t>
  </si>
  <si>
    <t>s</t>
  </si>
  <si>
    <t>v</t>
  </si>
  <si>
    <t>n=24</t>
  </si>
  <si>
    <t>33860-X</t>
  </si>
  <si>
    <t>41312-X</t>
  </si>
  <si>
    <t>44590-X</t>
  </si>
  <si>
    <t>53795-X</t>
  </si>
  <si>
    <t>48882-X</t>
  </si>
  <si>
    <t>Nat. Trap min</t>
  </si>
  <si>
    <t>Nat. Trap max</t>
  </si>
  <si>
    <t>Nat. Trap n=87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</si>
</sst>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b/>
      <sz val="9"/>
      <color indexed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180" fontId="0" fillId="2" borderId="0" xfId="0" applyNumberFormat="1" applyFill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 horizontal="center"/>
    </xf>
    <xf numFmtId="180" fontId="0" fillId="3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Ph2 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Feuil1!$J$8</c:f>
              <c:strCache>
                <c:ptCount val="1"/>
                <c:pt idx="0">
                  <c:v>Nat. Trap n=87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0"/>
          <c:order val="1"/>
          <c:tx>
            <c:strRef>
              <c:f>Feuil1!$K$8</c:f>
              <c:strCache>
                <c:ptCount val="1"/>
                <c:pt idx="0">
                  <c:v>Nat. Trap min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Feuil1!$K$9:$K$13</c:f>
              <c:numCache/>
            </c:numRef>
          </c:val>
          <c:smooth val="0"/>
        </c:ser>
        <c:ser>
          <c:idx val="1"/>
          <c:order val="2"/>
          <c:tx>
            <c:strRef>
              <c:f>Feuil1!$L$8</c:f>
              <c:strCache>
                <c:ptCount val="1"/>
                <c:pt idx="0">
                  <c:v>Nat. Trap max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ser>
          <c:idx val="3"/>
          <c:order val="3"/>
          <c:tx>
            <c:strRef>
              <c:f>Feuil1!$M$8</c:f>
              <c:strCache>
                <c:ptCount val="1"/>
                <c:pt idx="0">
                  <c:v>44327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Feuil1!$M$9:$M$13</c:f>
              <c:numCache/>
            </c:numRef>
          </c:val>
          <c:smooth val="0"/>
        </c:ser>
        <c:ser>
          <c:idx val="4"/>
          <c:order val="4"/>
          <c:tx>
            <c:strRef>
              <c:f>Feuil1!$N$8</c:f>
              <c:strCache>
                <c:ptCount val="1"/>
                <c:pt idx="0">
                  <c:v>48882-X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Feuil1!$N$9:$N$13</c:f>
              <c:numCache/>
            </c:numRef>
          </c:val>
          <c:smooth val="0"/>
        </c:ser>
        <c:ser>
          <c:idx val="5"/>
          <c:order val="5"/>
          <c:tx>
            <c:strRef>
              <c:f>Feuil1!$O$8</c:f>
              <c:strCache>
                <c:ptCount val="1"/>
                <c:pt idx="0">
                  <c:v>57638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Feuil1!$O$9:$O$13</c:f>
              <c:numCache/>
            </c:numRef>
          </c:val>
          <c:smooth val="0"/>
        </c:ser>
        <c:ser>
          <c:idx val="6"/>
          <c:order val="6"/>
          <c:tx>
            <c:strRef>
              <c:f>Feuil1!$P$8</c:f>
              <c:strCache>
                <c:ptCount val="1"/>
                <c:pt idx="0">
                  <c:v>38669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ABEA"/>
                </a:solidFill>
              </a:ln>
            </c:spPr>
          </c:marker>
          <c:cat>
            <c:numRef>
              <c:f>Feuil1!$I$9:$I$13</c:f>
              <c:numCache/>
            </c:numRef>
          </c:cat>
          <c:val>
            <c:numRef>
              <c:f>Feuil1!$P$9:$P$13</c:f>
              <c:numCache/>
            </c:numRef>
          </c:val>
          <c:smooth val="0"/>
        </c:ser>
        <c:ser>
          <c:idx val="7"/>
          <c:order val="7"/>
          <c:tx>
            <c:strRef>
              <c:f>Feuil1!$Q$8</c:f>
              <c:strCache>
                <c:ptCount val="1"/>
                <c:pt idx="0">
                  <c:v>40676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CC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Feuil1!$I$9:$I$13</c:f>
              <c:numCache/>
            </c:numRef>
          </c:cat>
          <c:val>
            <c:numRef>
              <c:f>Feuil1!$Q$9:$Q$13</c:f>
              <c:numCache/>
            </c:numRef>
          </c:val>
          <c:smooth val="0"/>
        </c:ser>
        <c:axId val="33350829"/>
        <c:axId val="31722006"/>
      </c:lineChart>
      <c:catAx>
        <c:axId val="33350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5082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142875</xdr:rowOff>
    </xdr:from>
    <xdr:to>
      <xdr:col>11</xdr:col>
      <xdr:colOff>485775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942975" y="2238375"/>
        <a:ext cx="43148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7"/>
  <sheetViews>
    <sheetView tabSelected="1" workbookViewId="0" topLeftCell="A1">
      <selection activeCell="T36" sqref="T36"/>
    </sheetView>
  </sheetViews>
  <sheetFormatPr defaultColWidth="11.421875" defaultRowHeight="12.75"/>
  <cols>
    <col min="1" max="1" width="6.8515625" style="0" bestFit="1" customWidth="1"/>
    <col min="2" max="2" width="6.421875" style="0" customWidth="1"/>
    <col min="3" max="9" width="6.140625" style="0" bestFit="1" customWidth="1"/>
    <col min="10" max="10" width="7.421875" style="0" customWidth="1"/>
    <col min="11" max="11" width="7.8515625" style="0" bestFit="1" customWidth="1"/>
    <col min="12" max="12" width="7.28125" style="0" customWidth="1"/>
    <col min="13" max="21" width="6.140625" style="0" bestFit="1" customWidth="1"/>
    <col min="22" max="22" width="7.8515625" style="0" bestFit="1" customWidth="1"/>
    <col min="23" max="48" width="6.140625" style="0" bestFit="1" customWidth="1"/>
    <col min="49" max="49" width="6.7109375" style="0" bestFit="1" customWidth="1"/>
    <col min="50" max="50" width="6.140625" style="0" bestFit="1" customWidth="1"/>
    <col min="51" max="51" width="6.28125" style="0" bestFit="1" customWidth="1"/>
    <col min="52" max="52" width="6.140625" style="0" bestFit="1" customWidth="1"/>
    <col min="53" max="53" width="7.8515625" style="0" bestFit="1" customWidth="1"/>
    <col min="54" max="61" width="6.140625" style="0" bestFit="1" customWidth="1"/>
    <col min="62" max="63" width="6.28125" style="0" bestFit="1" customWidth="1"/>
    <col min="64" max="66" width="6.140625" style="0" bestFit="1" customWidth="1"/>
    <col min="67" max="67" width="6.28125" style="0" bestFit="1" customWidth="1"/>
    <col min="68" max="68" width="6.140625" style="0" bestFit="1" customWidth="1"/>
    <col min="69" max="69" width="7.8515625" style="0" bestFit="1" customWidth="1"/>
    <col min="70" max="73" width="6.140625" style="0" bestFit="1" customWidth="1"/>
    <col min="74" max="74" width="6.28125" style="0" bestFit="1" customWidth="1"/>
    <col min="75" max="81" width="6.140625" style="0" bestFit="1" customWidth="1"/>
    <col min="82" max="82" width="6.7109375" style="0" bestFit="1" customWidth="1"/>
    <col min="83" max="84" width="6.140625" style="0" bestFit="1" customWidth="1"/>
    <col min="85" max="85" width="7.8515625" style="0" bestFit="1" customWidth="1"/>
    <col min="86" max="92" width="6.140625" style="0" bestFit="1" customWidth="1"/>
    <col min="93" max="93" width="7.00390625" style="0" bestFit="1" customWidth="1"/>
    <col min="94" max="95" width="6.28125" style="0" bestFit="1" customWidth="1"/>
  </cols>
  <sheetData>
    <row r="1" spans="1:94" s="1" customFormat="1" ht="12.75">
      <c r="A1" s="2"/>
      <c r="B1" s="2"/>
      <c r="C1" s="13">
        <v>44327</v>
      </c>
      <c r="D1" s="13" t="s">
        <v>11</v>
      </c>
      <c r="E1" s="13">
        <v>57638</v>
      </c>
      <c r="F1" s="19">
        <v>38669</v>
      </c>
      <c r="G1" s="20">
        <v>40676</v>
      </c>
      <c r="H1" s="11">
        <v>25940</v>
      </c>
      <c r="I1" s="11">
        <v>25988</v>
      </c>
      <c r="J1" s="11">
        <v>25990</v>
      </c>
      <c r="K1" s="11">
        <v>26072</v>
      </c>
      <c r="L1" s="11">
        <v>26665</v>
      </c>
      <c r="M1" s="11">
        <v>26834</v>
      </c>
      <c r="N1" s="11">
        <v>26877</v>
      </c>
      <c r="O1" s="11">
        <v>27196</v>
      </c>
      <c r="P1" s="11">
        <v>27364</v>
      </c>
      <c r="Q1" s="11">
        <v>28020</v>
      </c>
      <c r="R1" s="10">
        <v>31941</v>
      </c>
      <c r="S1" s="11">
        <v>32355</v>
      </c>
      <c r="T1" s="11">
        <v>32715</v>
      </c>
      <c r="U1" s="11">
        <v>32825</v>
      </c>
      <c r="V1" s="11">
        <v>33377</v>
      </c>
      <c r="W1" s="11">
        <v>33474</v>
      </c>
      <c r="X1" s="11">
        <v>33501</v>
      </c>
      <c r="Y1" s="11">
        <v>33804</v>
      </c>
      <c r="Z1" s="11">
        <v>33805</v>
      </c>
      <c r="AA1" s="11" t="s">
        <v>7</v>
      </c>
      <c r="AB1" s="10">
        <v>33975</v>
      </c>
      <c r="AC1" s="11">
        <v>34147</v>
      </c>
      <c r="AD1" s="11">
        <v>35107</v>
      </c>
      <c r="AE1" s="11">
        <v>35276</v>
      </c>
      <c r="AF1" s="11">
        <v>35363</v>
      </c>
      <c r="AG1" s="11">
        <v>36648</v>
      </c>
      <c r="AH1" s="11">
        <v>36758</v>
      </c>
      <c r="AI1" s="11">
        <v>36832</v>
      </c>
      <c r="AJ1" s="11">
        <v>36864</v>
      </c>
      <c r="AK1" s="11">
        <v>38253</v>
      </c>
      <c r="AL1" s="11">
        <v>38395</v>
      </c>
      <c r="AM1" s="11">
        <v>38497</v>
      </c>
      <c r="AN1" s="11">
        <v>38573</v>
      </c>
      <c r="AO1" s="11">
        <v>38635</v>
      </c>
      <c r="AP1" s="11">
        <v>38819</v>
      </c>
      <c r="AQ1" s="11">
        <v>39078</v>
      </c>
      <c r="AR1" s="11">
        <v>39169</v>
      </c>
      <c r="AS1" s="11">
        <v>39333</v>
      </c>
      <c r="AT1" s="11">
        <v>39348</v>
      </c>
      <c r="AU1" s="11">
        <v>39383</v>
      </c>
      <c r="AV1" s="11">
        <v>39683</v>
      </c>
      <c r="AW1" s="11">
        <v>39703</v>
      </c>
      <c r="AX1" s="11">
        <v>39986</v>
      </c>
      <c r="AY1" s="11">
        <v>40667</v>
      </c>
      <c r="AZ1" s="11">
        <v>40671</v>
      </c>
      <c r="BA1" s="11">
        <v>40676</v>
      </c>
      <c r="BB1" s="11">
        <v>40834</v>
      </c>
      <c r="BC1" s="11">
        <v>40911</v>
      </c>
      <c r="BD1" s="11">
        <v>40947</v>
      </c>
      <c r="BE1" s="11">
        <v>41104</v>
      </c>
      <c r="BF1" s="11" t="s">
        <v>8</v>
      </c>
      <c r="BG1" s="11">
        <v>41402</v>
      </c>
      <c r="BH1" s="11">
        <v>41404</v>
      </c>
      <c r="BI1" s="11">
        <v>41705</v>
      </c>
      <c r="BJ1" s="11">
        <v>42000</v>
      </c>
      <c r="BK1" s="11">
        <v>42239</v>
      </c>
      <c r="BL1" s="11">
        <v>42346</v>
      </c>
      <c r="BM1" s="11">
        <v>42689</v>
      </c>
      <c r="BN1" s="11">
        <v>42853</v>
      </c>
      <c r="BO1" s="11">
        <v>42856</v>
      </c>
      <c r="BP1" s="11">
        <v>42906</v>
      </c>
      <c r="BQ1" s="11">
        <v>43526</v>
      </c>
      <c r="BR1" s="11">
        <v>43649</v>
      </c>
      <c r="BS1" s="11">
        <v>43706</v>
      </c>
      <c r="BT1" s="11">
        <v>44300</v>
      </c>
      <c r="BU1" s="11">
        <v>44412</v>
      </c>
      <c r="BV1" s="11" t="s">
        <v>9</v>
      </c>
      <c r="BW1" s="11">
        <v>46632</v>
      </c>
      <c r="BX1" s="11">
        <v>47117</v>
      </c>
      <c r="BY1" s="11">
        <v>47623</v>
      </c>
      <c r="BZ1" s="11">
        <v>47624</v>
      </c>
      <c r="CA1" s="11">
        <v>48195</v>
      </c>
      <c r="CB1" s="11">
        <v>48228</v>
      </c>
      <c r="CC1" s="11">
        <v>48347</v>
      </c>
      <c r="CD1" s="11">
        <v>48364</v>
      </c>
      <c r="CE1" s="11">
        <v>50724</v>
      </c>
      <c r="CF1" s="11">
        <v>51116</v>
      </c>
      <c r="CG1" s="11">
        <v>51952</v>
      </c>
      <c r="CH1" s="11">
        <v>51437</v>
      </c>
      <c r="CI1" s="11">
        <v>52899</v>
      </c>
      <c r="CJ1" s="11">
        <v>53494</v>
      </c>
      <c r="CK1" s="11">
        <v>53495</v>
      </c>
      <c r="CL1" s="11" t="s">
        <v>10</v>
      </c>
      <c r="CM1" s="11">
        <v>54247</v>
      </c>
      <c r="CN1" s="11">
        <v>54317</v>
      </c>
      <c r="CO1" s="11">
        <v>56885</v>
      </c>
      <c r="CP1" s="11">
        <v>57942</v>
      </c>
    </row>
    <row r="2" spans="2:94" s="1" customFormat="1" ht="12.75">
      <c r="B2" s="1">
        <v>1</v>
      </c>
      <c r="C2" s="14">
        <v>45</v>
      </c>
      <c r="D2" s="15">
        <v>43</v>
      </c>
      <c r="E2" s="14">
        <v>43</v>
      </c>
      <c r="F2" s="21">
        <v>39</v>
      </c>
      <c r="G2" s="22">
        <v>37</v>
      </c>
      <c r="H2" s="12">
        <v>41</v>
      </c>
      <c r="I2" s="12">
        <v>40.5</v>
      </c>
      <c r="J2" s="12">
        <v>43.5</v>
      </c>
      <c r="K2" s="12">
        <v>41.5</v>
      </c>
      <c r="L2" s="12">
        <v>41</v>
      </c>
      <c r="M2" s="12">
        <v>42</v>
      </c>
      <c r="N2" s="12">
        <v>41.5</v>
      </c>
      <c r="O2" s="12">
        <v>42</v>
      </c>
      <c r="P2" s="12">
        <v>41</v>
      </c>
      <c r="Q2" s="12">
        <v>42</v>
      </c>
      <c r="R2" s="9">
        <v>41</v>
      </c>
      <c r="S2" s="12">
        <v>41.5</v>
      </c>
      <c r="T2" s="12">
        <v>43.5</v>
      </c>
      <c r="U2" s="12">
        <v>40.5</v>
      </c>
      <c r="V2" s="12">
        <v>41.5</v>
      </c>
      <c r="W2" s="12">
        <v>40</v>
      </c>
      <c r="X2" s="12">
        <v>44.5</v>
      </c>
      <c r="Y2" s="12">
        <v>43</v>
      </c>
      <c r="Z2" s="12">
        <v>40.5</v>
      </c>
      <c r="AA2" s="12">
        <v>41.5</v>
      </c>
      <c r="AB2" s="9">
        <v>39.5</v>
      </c>
      <c r="AC2" s="12">
        <v>40.5</v>
      </c>
      <c r="AD2" s="12">
        <v>42</v>
      </c>
      <c r="AE2" s="12">
        <v>43</v>
      </c>
      <c r="AF2" s="12">
        <v>39.5</v>
      </c>
      <c r="AG2" s="12">
        <v>41</v>
      </c>
      <c r="AH2" s="12">
        <v>43</v>
      </c>
      <c r="AI2" s="12">
        <v>41</v>
      </c>
      <c r="AJ2" s="12">
        <v>43.5</v>
      </c>
      <c r="AK2" s="12">
        <v>43</v>
      </c>
      <c r="AL2" s="12">
        <v>41.5</v>
      </c>
      <c r="AM2" s="12">
        <v>42</v>
      </c>
      <c r="AN2" s="12">
        <v>41</v>
      </c>
      <c r="AO2" s="12">
        <v>42</v>
      </c>
      <c r="AP2" s="12">
        <v>40.5</v>
      </c>
      <c r="AQ2" s="12">
        <v>40.5</v>
      </c>
      <c r="AR2" s="12">
        <v>39.5</v>
      </c>
      <c r="AS2" s="12">
        <v>42</v>
      </c>
      <c r="AT2" s="12">
        <v>41</v>
      </c>
      <c r="AU2" s="12">
        <v>42</v>
      </c>
      <c r="AV2" s="12">
        <v>41</v>
      </c>
      <c r="AW2" s="12">
        <v>41.5</v>
      </c>
      <c r="AX2" s="12">
        <v>42</v>
      </c>
      <c r="AY2" s="12">
        <v>41</v>
      </c>
      <c r="AZ2" s="12">
        <v>41.5</v>
      </c>
      <c r="BA2" s="12">
        <v>43.5</v>
      </c>
      <c r="BB2" s="12">
        <v>41.5</v>
      </c>
      <c r="BC2" s="12">
        <v>44</v>
      </c>
      <c r="BD2" s="12">
        <v>41</v>
      </c>
      <c r="BE2" s="12">
        <v>42</v>
      </c>
      <c r="BF2" s="12">
        <v>41.75</v>
      </c>
      <c r="BG2" s="12">
        <v>42.5</v>
      </c>
      <c r="BH2" s="12">
        <v>43</v>
      </c>
      <c r="BI2" s="12">
        <v>42</v>
      </c>
      <c r="BJ2" s="12">
        <v>43</v>
      </c>
      <c r="BK2" s="12">
        <v>45</v>
      </c>
      <c r="BL2" s="12">
        <v>44</v>
      </c>
      <c r="BM2" s="12">
        <v>41.5</v>
      </c>
      <c r="BN2" s="12">
        <v>41</v>
      </c>
      <c r="BO2" s="12">
        <v>43</v>
      </c>
      <c r="BP2" s="12">
        <v>41.5</v>
      </c>
      <c r="BQ2" s="12">
        <v>40.5</v>
      </c>
      <c r="BR2" s="12">
        <v>41</v>
      </c>
      <c r="BS2" s="12">
        <v>41</v>
      </c>
      <c r="BT2" s="12">
        <v>42</v>
      </c>
      <c r="BU2" s="12">
        <v>42</v>
      </c>
      <c r="BV2" s="12">
        <v>44</v>
      </c>
      <c r="BW2" s="12">
        <v>42</v>
      </c>
      <c r="BX2" s="12">
        <v>41.5</v>
      </c>
      <c r="BY2" s="12">
        <v>42</v>
      </c>
      <c r="BZ2" s="12">
        <v>41</v>
      </c>
      <c r="CA2" s="12">
        <v>41</v>
      </c>
      <c r="CB2" s="12">
        <v>43</v>
      </c>
      <c r="CC2" s="12">
        <v>42</v>
      </c>
      <c r="CD2" s="12">
        <v>44</v>
      </c>
      <c r="CE2" s="12">
        <v>41</v>
      </c>
      <c r="CF2" s="12">
        <v>41</v>
      </c>
      <c r="CG2" s="12">
        <v>41</v>
      </c>
      <c r="CH2" s="12">
        <v>43</v>
      </c>
      <c r="CI2" s="12">
        <v>42</v>
      </c>
      <c r="CJ2" s="12">
        <v>42</v>
      </c>
      <c r="CK2" s="12">
        <v>42</v>
      </c>
      <c r="CL2" s="12">
        <v>43</v>
      </c>
      <c r="CM2" s="12">
        <v>42</v>
      </c>
      <c r="CN2" s="12">
        <v>41</v>
      </c>
      <c r="CO2" s="12">
        <v>41</v>
      </c>
      <c r="CP2" s="12">
        <v>43</v>
      </c>
    </row>
    <row r="3" spans="1:94" s="1" customFormat="1" ht="12.75">
      <c r="A3" s="5"/>
      <c r="B3" s="1">
        <v>3</v>
      </c>
      <c r="C3" s="16">
        <v>40.5</v>
      </c>
      <c r="D3" s="15">
        <v>38.3</v>
      </c>
      <c r="E3" s="14">
        <v>38.3</v>
      </c>
      <c r="F3" s="21">
        <v>32.5</v>
      </c>
      <c r="G3" s="22">
        <v>33.5</v>
      </c>
      <c r="H3" s="12">
        <v>35.5</v>
      </c>
      <c r="I3" s="12">
        <v>36</v>
      </c>
      <c r="J3" s="12">
        <v>36.5</v>
      </c>
      <c r="K3" s="12">
        <v>36.5</v>
      </c>
      <c r="L3" s="12">
        <v>36</v>
      </c>
      <c r="M3" s="12">
        <v>36</v>
      </c>
      <c r="N3" s="12">
        <v>36</v>
      </c>
      <c r="O3" s="12">
        <v>37.5</v>
      </c>
      <c r="P3" s="12">
        <v>36</v>
      </c>
      <c r="Q3" s="12">
        <v>35</v>
      </c>
      <c r="R3" s="9">
        <v>36.5</v>
      </c>
      <c r="S3" s="12">
        <v>38</v>
      </c>
      <c r="T3" s="12">
        <v>36.5</v>
      </c>
      <c r="U3" s="12">
        <v>35</v>
      </c>
      <c r="V3" s="12">
        <v>36.5</v>
      </c>
      <c r="W3" s="12">
        <v>35.5</v>
      </c>
      <c r="X3" s="12">
        <v>38.5</v>
      </c>
      <c r="Y3" s="12">
        <v>38</v>
      </c>
      <c r="Z3" s="12">
        <v>36</v>
      </c>
      <c r="AA3" s="12">
        <v>38.5</v>
      </c>
      <c r="AB3" s="9">
        <v>35</v>
      </c>
      <c r="AC3" s="12">
        <v>35.5</v>
      </c>
      <c r="AD3" s="12">
        <v>36</v>
      </c>
      <c r="AE3" s="12">
        <v>37.5</v>
      </c>
      <c r="AF3" s="12">
        <v>35</v>
      </c>
      <c r="AG3" s="12">
        <v>36</v>
      </c>
      <c r="AH3" s="12">
        <v>36</v>
      </c>
      <c r="AI3" s="12">
        <v>35.5</v>
      </c>
      <c r="AJ3" s="12">
        <v>38</v>
      </c>
      <c r="AK3" s="12">
        <v>36</v>
      </c>
      <c r="AL3" s="12">
        <v>37</v>
      </c>
      <c r="AM3" s="12">
        <v>38.8</v>
      </c>
      <c r="AN3" s="12">
        <v>35</v>
      </c>
      <c r="AO3" s="12">
        <v>38.5</v>
      </c>
      <c r="AP3" s="12">
        <v>36.5</v>
      </c>
      <c r="AQ3" s="12">
        <v>35.5</v>
      </c>
      <c r="AR3" s="12">
        <v>37.5</v>
      </c>
      <c r="AS3" s="12">
        <v>36</v>
      </c>
      <c r="AT3" s="12">
        <v>37.5</v>
      </c>
      <c r="AU3" s="12">
        <v>35.5</v>
      </c>
      <c r="AV3" s="12">
        <v>39.5</v>
      </c>
      <c r="AW3" s="12">
        <v>35</v>
      </c>
      <c r="AX3" s="12">
        <v>35</v>
      </c>
      <c r="AY3" s="12">
        <v>36.5</v>
      </c>
      <c r="AZ3" s="12">
        <v>35</v>
      </c>
      <c r="BA3" s="12">
        <v>37.5</v>
      </c>
      <c r="BB3" s="12">
        <v>35.5</v>
      </c>
      <c r="BC3" s="12">
        <v>39.5</v>
      </c>
      <c r="BD3" s="12">
        <v>36</v>
      </c>
      <c r="BE3" s="12">
        <v>35</v>
      </c>
      <c r="BF3" s="12">
        <v>36.5</v>
      </c>
      <c r="BG3" s="12">
        <v>35.5</v>
      </c>
      <c r="BH3" s="12">
        <v>36.5</v>
      </c>
      <c r="BI3" s="12">
        <v>37.2</v>
      </c>
      <c r="BJ3" s="12">
        <v>36.5</v>
      </c>
      <c r="BK3" s="12">
        <v>36.5</v>
      </c>
      <c r="BL3" s="12">
        <v>38</v>
      </c>
      <c r="BM3" s="12">
        <v>36</v>
      </c>
      <c r="BN3" s="12">
        <v>36</v>
      </c>
      <c r="BO3" s="12">
        <v>38.5</v>
      </c>
      <c r="BP3" s="12">
        <v>35.5</v>
      </c>
      <c r="BQ3" s="12">
        <v>37</v>
      </c>
      <c r="BR3" s="12">
        <v>35.5</v>
      </c>
      <c r="BS3" s="12">
        <v>34</v>
      </c>
      <c r="BT3" s="12">
        <v>34.4</v>
      </c>
      <c r="BU3" s="12">
        <v>38.6</v>
      </c>
      <c r="BV3" s="12">
        <v>35.4</v>
      </c>
      <c r="BW3" s="12">
        <v>35.7</v>
      </c>
      <c r="BX3" s="12">
        <v>36.5</v>
      </c>
      <c r="BY3" s="12">
        <v>39.4</v>
      </c>
      <c r="BZ3" s="12">
        <v>35.2</v>
      </c>
      <c r="CA3" s="12">
        <v>37.5</v>
      </c>
      <c r="CB3" s="12">
        <v>35.8</v>
      </c>
      <c r="CC3" s="12">
        <v>36</v>
      </c>
      <c r="CD3" s="12">
        <v>38.7</v>
      </c>
      <c r="CE3" s="12">
        <v>37</v>
      </c>
      <c r="CF3" s="12">
        <v>36.9</v>
      </c>
      <c r="CG3" s="12">
        <v>35</v>
      </c>
      <c r="CH3" s="12">
        <v>35.1</v>
      </c>
      <c r="CI3" s="12">
        <v>34.9</v>
      </c>
      <c r="CJ3" s="12">
        <v>38.3</v>
      </c>
      <c r="CK3" s="12">
        <v>37.9</v>
      </c>
      <c r="CL3" s="12">
        <v>37.75</v>
      </c>
      <c r="CM3" s="12">
        <v>35.2</v>
      </c>
      <c r="CN3" s="12">
        <v>35.6</v>
      </c>
      <c r="CO3" s="12">
        <v>36.5</v>
      </c>
      <c r="CP3" s="12">
        <v>36.1</v>
      </c>
    </row>
    <row r="4" spans="2:94" s="1" customFormat="1" ht="12.75">
      <c r="B4" s="1">
        <v>4</v>
      </c>
      <c r="C4" s="14">
        <v>44</v>
      </c>
      <c r="D4" s="15">
        <v>43</v>
      </c>
      <c r="E4" s="14">
        <v>42</v>
      </c>
      <c r="F4" s="21">
        <v>39.5</v>
      </c>
      <c r="G4" s="22">
        <v>41</v>
      </c>
      <c r="H4" s="12">
        <v>42</v>
      </c>
      <c r="I4" s="12">
        <v>41.5</v>
      </c>
      <c r="J4" s="12">
        <v>44.5</v>
      </c>
      <c r="K4" s="12">
        <v>42.5</v>
      </c>
      <c r="L4" s="12">
        <v>41.5</v>
      </c>
      <c r="M4" s="12">
        <v>44</v>
      </c>
      <c r="N4" s="12">
        <v>41.5</v>
      </c>
      <c r="O4" s="12">
        <v>43.5</v>
      </c>
      <c r="P4" s="12">
        <v>41.5</v>
      </c>
      <c r="Q4" s="12">
        <v>41</v>
      </c>
      <c r="R4" s="9">
        <v>42</v>
      </c>
      <c r="S4" s="12">
        <v>44</v>
      </c>
      <c r="T4" s="12">
        <v>42.5</v>
      </c>
      <c r="U4" s="12">
        <v>40</v>
      </c>
      <c r="V4" s="12">
        <v>41</v>
      </c>
      <c r="W4" s="12">
        <v>41</v>
      </c>
      <c r="X4" s="12">
        <v>43.5</v>
      </c>
      <c r="Y4" s="12">
        <v>45</v>
      </c>
      <c r="Z4" s="12">
        <v>41</v>
      </c>
      <c r="AA4" s="12">
        <v>43</v>
      </c>
      <c r="AB4" s="9">
        <v>40</v>
      </c>
      <c r="AC4" s="12">
        <v>42</v>
      </c>
      <c r="AD4" s="12">
        <v>43.5</v>
      </c>
      <c r="AE4" s="12">
        <v>43</v>
      </c>
      <c r="AF4" s="12">
        <v>39</v>
      </c>
      <c r="AG4" s="12">
        <v>40.5</v>
      </c>
      <c r="AH4" s="12">
        <v>41</v>
      </c>
      <c r="AI4" s="12">
        <v>40</v>
      </c>
      <c r="AJ4" s="12">
        <v>45</v>
      </c>
      <c r="AK4" s="12">
        <v>43</v>
      </c>
      <c r="AL4" s="12">
        <v>43.5</v>
      </c>
      <c r="AM4" s="12">
        <v>44</v>
      </c>
      <c r="AN4" s="12">
        <v>41.5</v>
      </c>
      <c r="AO4" s="12">
        <v>41.5</v>
      </c>
      <c r="AP4" s="12">
        <v>41</v>
      </c>
      <c r="AQ4" s="12">
        <v>43</v>
      </c>
      <c r="AR4" s="12">
        <v>42.5</v>
      </c>
      <c r="AS4" s="12">
        <v>42</v>
      </c>
      <c r="AT4" s="12">
        <v>43</v>
      </c>
      <c r="AU4" s="12">
        <v>43</v>
      </c>
      <c r="AV4" s="12">
        <v>42.5</v>
      </c>
      <c r="AW4" s="12">
        <v>41.5</v>
      </c>
      <c r="AX4" s="12">
        <v>41.5</v>
      </c>
      <c r="AY4" s="12">
        <v>40</v>
      </c>
      <c r="AZ4" s="12">
        <v>41</v>
      </c>
      <c r="BA4" s="12">
        <v>44.5</v>
      </c>
      <c r="BB4" s="12">
        <v>43</v>
      </c>
      <c r="BC4" s="12">
        <v>44</v>
      </c>
      <c r="BD4" s="12">
        <v>41</v>
      </c>
      <c r="BE4" s="12">
        <v>42.5</v>
      </c>
      <c r="BF4" s="12">
        <v>41</v>
      </c>
      <c r="BG4" s="12">
        <v>40</v>
      </c>
      <c r="BH4" s="12">
        <v>43.5</v>
      </c>
      <c r="BI4" s="12">
        <v>44</v>
      </c>
      <c r="BJ4" s="12">
        <v>42</v>
      </c>
      <c r="BK4" s="12">
        <v>43</v>
      </c>
      <c r="BL4" s="12">
        <v>44.5</v>
      </c>
      <c r="BM4" s="12">
        <v>42</v>
      </c>
      <c r="BN4" s="12">
        <v>41</v>
      </c>
      <c r="BO4" s="12">
        <v>44.5</v>
      </c>
      <c r="BP4" s="12">
        <v>42</v>
      </c>
      <c r="BQ4" s="12">
        <v>42</v>
      </c>
      <c r="BR4" s="12">
        <v>41</v>
      </c>
      <c r="BS4" s="12">
        <v>39.5</v>
      </c>
      <c r="BT4" s="12">
        <v>41</v>
      </c>
      <c r="BU4" s="12">
        <v>43</v>
      </c>
      <c r="BV4" s="12">
        <v>43</v>
      </c>
      <c r="BW4" s="12">
        <v>43</v>
      </c>
      <c r="BX4" s="12">
        <v>43</v>
      </c>
      <c r="BY4" s="12">
        <v>45</v>
      </c>
      <c r="BZ4" s="12">
        <v>41</v>
      </c>
      <c r="CA4" s="12">
        <v>42</v>
      </c>
      <c r="CB4" s="12">
        <v>41</v>
      </c>
      <c r="CC4" s="12">
        <v>42</v>
      </c>
      <c r="CD4" s="12">
        <v>42</v>
      </c>
      <c r="CE4" s="12">
        <v>41</v>
      </c>
      <c r="CF4" s="12">
        <v>41</v>
      </c>
      <c r="CG4" s="12">
        <v>40</v>
      </c>
      <c r="CH4" s="12">
        <v>42</v>
      </c>
      <c r="CI4" s="12">
        <v>42</v>
      </c>
      <c r="CJ4" s="12">
        <v>44</v>
      </c>
      <c r="CK4" s="12">
        <v>43</v>
      </c>
      <c r="CL4" s="12">
        <v>44</v>
      </c>
      <c r="CM4" s="12">
        <v>42</v>
      </c>
      <c r="CN4" s="12">
        <v>40</v>
      </c>
      <c r="CO4" s="12">
        <v>42</v>
      </c>
      <c r="CP4" s="12">
        <v>43</v>
      </c>
    </row>
    <row r="5" spans="2:94" s="1" customFormat="1" ht="12.75">
      <c r="B5" s="1">
        <v>5</v>
      </c>
      <c r="C5" s="14">
        <v>31</v>
      </c>
      <c r="D5" s="15">
        <v>29</v>
      </c>
      <c r="E5" s="14">
        <v>29</v>
      </c>
      <c r="F5" s="21">
        <v>26</v>
      </c>
      <c r="G5" s="22">
        <v>28</v>
      </c>
      <c r="H5" s="12">
        <v>26</v>
      </c>
      <c r="I5" s="12">
        <v>26</v>
      </c>
      <c r="J5" s="12">
        <v>26.5</v>
      </c>
      <c r="K5" s="12">
        <v>25.5</v>
      </c>
      <c r="L5" s="12">
        <v>26.5</v>
      </c>
      <c r="M5" s="12">
        <v>27</v>
      </c>
      <c r="N5" s="12">
        <v>26</v>
      </c>
      <c r="O5" s="12">
        <v>27</v>
      </c>
      <c r="P5" s="12">
        <v>25.5</v>
      </c>
      <c r="Q5" s="12">
        <v>26</v>
      </c>
      <c r="R5" s="9">
        <v>27.5</v>
      </c>
      <c r="S5" s="12">
        <v>28</v>
      </c>
      <c r="T5" s="12">
        <v>27</v>
      </c>
      <c r="U5" s="12">
        <v>24.5</v>
      </c>
      <c r="V5" s="12">
        <v>27</v>
      </c>
      <c r="W5" s="12">
        <v>26</v>
      </c>
      <c r="X5" s="12">
        <v>28</v>
      </c>
      <c r="Y5" s="12">
        <v>27</v>
      </c>
      <c r="Z5" s="12">
        <v>26</v>
      </c>
      <c r="AA5" s="12">
        <v>25.75</v>
      </c>
      <c r="AB5" s="9">
        <v>26.5</v>
      </c>
      <c r="AC5" s="12">
        <v>26</v>
      </c>
      <c r="AD5" s="12">
        <v>27</v>
      </c>
      <c r="AE5" s="12">
        <v>28</v>
      </c>
      <c r="AF5" s="12">
        <v>26</v>
      </c>
      <c r="AG5" s="12">
        <v>28</v>
      </c>
      <c r="AH5" s="12">
        <v>25.5</v>
      </c>
      <c r="AI5" s="12">
        <v>26</v>
      </c>
      <c r="AJ5" s="12">
        <v>26</v>
      </c>
      <c r="AK5" s="12">
        <v>26.5</v>
      </c>
      <c r="AL5" s="12">
        <v>27</v>
      </c>
      <c r="AM5" s="12">
        <v>28</v>
      </c>
      <c r="AN5" s="12">
        <v>26</v>
      </c>
      <c r="AO5" s="12">
        <v>27</v>
      </c>
      <c r="AP5" s="12">
        <v>26</v>
      </c>
      <c r="AQ5" s="12">
        <v>26</v>
      </c>
      <c r="AR5" s="12">
        <v>26</v>
      </c>
      <c r="AS5" s="12">
        <v>25.5</v>
      </c>
      <c r="AT5" s="12">
        <v>27</v>
      </c>
      <c r="AU5" s="12">
        <v>26</v>
      </c>
      <c r="AV5" s="12">
        <v>26</v>
      </c>
      <c r="AW5" s="12">
        <v>27.5</v>
      </c>
      <c r="AX5" s="12">
        <v>26</v>
      </c>
      <c r="AY5" s="12">
        <v>26</v>
      </c>
      <c r="AZ5" s="12">
        <v>26</v>
      </c>
      <c r="BA5" s="12">
        <v>26</v>
      </c>
      <c r="BB5" s="12">
        <v>26.5</v>
      </c>
      <c r="BC5" s="12">
        <v>27.5</v>
      </c>
      <c r="BD5" s="12">
        <v>26</v>
      </c>
      <c r="BE5" s="12">
        <v>27</v>
      </c>
      <c r="BF5" s="12">
        <v>26</v>
      </c>
      <c r="BG5" s="12">
        <v>26</v>
      </c>
      <c r="BH5" s="12">
        <v>27</v>
      </c>
      <c r="BI5" s="12">
        <v>27</v>
      </c>
      <c r="BJ5" s="12">
        <v>26.5</v>
      </c>
      <c r="BK5" s="12">
        <v>27.5</v>
      </c>
      <c r="BL5" s="12">
        <v>27</v>
      </c>
      <c r="BM5" s="12">
        <v>26.5</v>
      </c>
      <c r="BN5" s="12">
        <v>26.5</v>
      </c>
      <c r="BO5" s="12">
        <v>27</v>
      </c>
      <c r="BP5" s="12">
        <v>26</v>
      </c>
      <c r="BQ5" s="12">
        <v>26</v>
      </c>
      <c r="BR5" s="12">
        <v>27</v>
      </c>
      <c r="BS5" s="12">
        <v>27</v>
      </c>
      <c r="BT5" s="12">
        <v>26</v>
      </c>
      <c r="BU5" s="12">
        <v>27</v>
      </c>
      <c r="BV5" s="12">
        <v>28</v>
      </c>
      <c r="BW5" s="12">
        <v>27</v>
      </c>
      <c r="BX5" s="12">
        <v>27</v>
      </c>
      <c r="BY5" s="12">
        <v>28</v>
      </c>
      <c r="BZ5" s="12">
        <v>27</v>
      </c>
      <c r="CA5" s="12">
        <v>27</v>
      </c>
      <c r="CB5" s="12">
        <v>26</v>
      </c>
      <c r="CC5" s="12">
        <v>28</v>
      </c>
      <c r="CD5" s="12">
        <v>28</v>
      </c>
      <c r="CE5" s="12">
        <v>27</v>
      </c>
      <c r="CF5" s="12">
        <v>28</v>
      </c>
      <c r="CG5" s="12">
        <v>26</v>
      </c>
      <c r="CH5" s="12">
        <v>27</v>
      </c>
      <c r="CI5" s="12">
        <v>27</v>
      </c>
      <c r="CJ5" s="12">
        <v>27</v>
      </c>
      <c r="CK5" s="12">
        <v>28</v>
      </c>
      <c r="CL5" s="12">
        <v>28</v>
      </c>
      <c r="CM5" s="12">
        <v>26</v>
      </c>
      <c r="CN5" s="12">
        <v>27</v>
      </c>
      <c r="CO5" s="12">
        <v>28</v>
      </c>
      <c r="CP5" s="12">
        <v>27</v>
      </c>
    </row>
    <row r="6" spans="2:94" s="1" customFormat="1" ht="12.75">
      <c r="B6" s="1">
        <v>6</v>
      </c>
      <c r="C6" s="14">
        <v>42</v>
      </c>
      <c r="D6" s="15">
        <v>43</v>
      </c>
      <c r="E6" s="14">
        <v>42</v>
      </c>
      <c r="F6" s="21">
        <v>36</v>
      </c>
      <c r="G6" s="22">
        <v>36</v>
      </c>
      <c r="H6" s="12">
        <v>39</v>
      </c>
      <c r="I6" s="12">
        <v>36</v>
      </c>
      <c r="J6" s="12">
        <v>41</v>
      </c>
      <c r="K6" s="12">
        <v>39.5</v>
      </c>
      <c r="L6" s="12">
        <v>41</v>
      </c>
      <c r="M6" s="12">
        <v>38.5</v>
      </c>
      <c r="N6" s="12">
        <v>39.5</v>
      </c>
      <c r="O6" s="12">
        <v>40</v>
      </c>
      <c r="P6" s="12">
        <v>39.5</v>
      </c>
      <c r="Q6" s="12">
        <v>39</v>
      </c>
      <c r="R6" s="9">
        <v>37.5</v>
      </c>
      <c r="S6" s="12">
        <v>40.5</v>
      </c>
      <c r="T6" s="12">
        <v>40</v>
      </c>
      <c r="U6" s="12">
        <v>38</v>
      </c>
      <c r="V6" s="12">
        <v>39.5</v>
      </c>
      <c r="W6" s="12">
        <v>39.5</v>
      </c>
      <c r="X6" s="12">
        <v>42.5</v>
      </c>
      <c r="Y6" s="12">
        <v>41.5</v>
      </c>
      <c r="Z6" s="12">
        <v>39.5</v>
      </c>
      <c r="AA6" s="12">
        <v>41</v>
      </c>
      <c r="AB6" s="9">
        <v>36.5</v>
      </c>
      <c r="AC6" s="12">
        <v>39</v>
      </c>
      <c r="AD6" s="12">
        <v>38</v>
      </c>
      <c r="AE6" s="12">
        <v>41</v>
      </c>
      <c r="AF6" s="12">
        <v>37</v>
      </c>
      <c r="AG6" s="12">
        <v>39.5</v>
      </c>
      <c r="AH6" s="12">
        <v>40.5</v>
      </c>
      <c r="AI6" s="12">
        <v>40</v>
      </c>
      <c r="AJ6" s="12">
        <v>41.5</v>
      </c>
      <c r="AK6" s="12">
        <v>38</v>
      </c>
      <c r="AL6" s="12">
        <v>41</v>
      </c>
      <c r="AM6" s="12">
        <v>41</v>
      </c>
      <c r="AN6" s="12">
        <v>37.5</v>
      </c>
      <c r="AO6" s="12">
        <v>41</v>
      </c>
      <c r="AP6" s="12">
        <v>39.5</v>
      </c>
      <c r="AQ6" s="12">
        <v>38</v>
      </c>
      <c r="AR6" s="12">
        <v>39</v>
      </c>
      <c r="AS6" s="12">
        <v>39</v>
      </c>
      <c r="AT6" s="12">
        <v>41.5</v>
      </c>
      <c r="AU6" s="12">
        <v>38</v>
      </c>
      <c r="AV6" s="12">
        <v>40.5</v>
      </c>
      <c r="AW6" s="12">
        <v>38.5</v>
      </c>
      <c r="AX6" s="12">
        <v>39</v>
      </c>
      <c r="AY6" s="12">
        <v>40</v>
      </c>
      <c r="AZ6" s="12">
        <v>37.5</v>
      </c>
      <c r="BA6" s="12">
        <v>43</v>
      </c>
      <c r="BB6" s="12">
        <v>39</v>
      </c>
      <c r="BC6" s="12">
        <v>43</v>
      </c>
      <c r="BD6" s="12">
        <v>39</v>
      </c>
      <c r="BE6" s="12">
        <v>39.5</v>
      </c>
      <c r="BF6" s="12">
        <v>40.25</v>
      </c>
      <c r="BG6" s="12">
        <v>38.5</v>
      </c>
      <c r="BH6" s="12">
        <v>41</v>
      </c>
      <c r="BI6" s="12">
        <v>42</v>
      </c>
      <c r="BJ6" s="12">
        <v>40</v>
      </c>
      <c r="BK6" s="12">
        <v>40.5</v>
      </c>
      <c r="BL6" s="12">
        <v>43</v>
      </c>
      <c r="BM6" s="12">
        <v>41</v>
      </c>
      <c r="BN6" s="12">
        <v>39.5</v>
      </c>
      <c r="BO6" s="12">
        <v>42</v>
      </c>
      <c r="BP6" s="12">
        <v>40</v>
      </c>
      <c r="BQ6" s="12">
        <v>40</v>
      </c>
      <c r="BR6" s="12">
        <v>40</v>
      </c>
      <c r="BS6" s="12">
        <v>37</v>
      </c>
      <c r="BT6" s="12">
        <v>40</v>
      </c>
      <c r="BU6" s="12">
        <v>43</v>
      </c>
      <c r="BV6" s="12">
        <v>41</v>
      </c>
      <c r="BW6" s="12">
        <v>39</v>
      </c>
      <c r="BX6" s="12">
        <v>40</v>
      </c>
      <c r="BY6" s="12">
        <v>42</v>
      </c>
      <c r="BZ6" s="12">
        <v>40</v>
      </c>
      <c r="CA6" s="12">
        <v>40</v>
      </c>
      <c r="CB6" s="12">
        <v>39</v>
      </c>
      <c r="CC6" s="12">
        <v>40</v>
      </c>
      <c r="CD6" s="12">
        <v>41</v>
      </c>
      <c r="CE6" s="12">
        <v>40</v>
      </c>
      <c r="CF6" s="12">
        <v>40</v>
      </c>
      <c r="CG6" s="12">
        <v>38</v>
      </c>
      <c r="CH6" s="12">
        <v>39</v>
      </c>
      <c r="CI6" s="12">
        <v>39</v>
      </c>
      <c r="CJ6" s="12">
        <v>41</v>
      </c>
      <c r="CK6" s="12">
        <v>43</v>
      </c>
      <c r="CL6" s="12">
        <v>41.5</v>
      </c>
      <c r="CM6" s="12">
        <v>39</v>
      </c>
      <c r="CN6" s="12">
        <v>40</v>
      </c>
      <c r="CO6" s="12">
        <v>40</v>
      </c>
      <c r="CP6" s="12">
        <v>40</v>
      </c>
    </row>
    <row r="8" spans="1:17" ht="12">
      <c r="A8" t="s">
        <v>6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J8" s="3" t="s">
        <v>14</v>
      </c>
      <c r="K8" s="3" t="s">
        <v>12</v>
      </c>
      <c r="L8" s="3" t="s">
        <v>13</v>
      </c>
      <c r="M8" s="17">
        <f>C1</f>
        <v>44327</v>
      </c>
      <c r="N8" s="17" t="str">
        <f>D1</f>
        <v>48882-X</v>
      </c>
      <c r="O8" s="17">
        <f>E1</f>
        <v>57638</v>
      </c>
      <c r="P8" s="23">
        <f>F1</f>
        <v>38669</v>
      </c>
      <c r="Q8" s="23">
        <f>G1</f>
        <v>40676</v>
      </c>
    </row>
    <row r="9" spans="1:17" ht="12.75">
      <c r="A9" s="4">
        <v>1.60463098969367</v>
      </c>
      <c r="B9" s="1">
        <v>1</v>
      </c>
      <c r="C9">
        <f>COUNT(H2:CV2)</f>
        <v>87</v>
      </c>
      <c r="D9" s="6">
        <f>AVERAGE(H2:CV2)</f>
        <v>41.8132183908046</v>
      </c>
      <c r="E9" s="6">
        <f>MIN(H2:CV2)</f>
        <v>39.5</v>
      </c>
      <c r="F9" s="6">
        <f>MAX(H2:CV2)</f>
        <v>45</v>
      </c>
      <c r="G9" s="7">
        <f>STDEV(H2:CV2)</f>
        <v>1.1362284554232447</v>
      </c>
      <c r="H9" s="7">
        <f>100*G9/D9</f>
        <v>2.717390574443606</v>
      </c>
      <c r="I9" s="1">
        <v>1</v>
      </c>
      <c r="J9" s="4">
        <f>LOG10(D9)-$A9</f>
        <v>0.016682607074003597</v>
      </c>
      <c r="K9" s="4">
        <f aca="true" t="shared" si="0" ref="K9:L13">LOG10(E9)-$A9</f>
        <v>-0.00803389406720978</v>
      </c>
      <c r="L9" s="4">
        <f t="shared" si="0"/>
        <v>0.04858152408167382</v>
      </c>
      <c r="M9" s="18">
        <f>LOG10(C2)-$A9</f>
        <v>0.04858152408167382</v>
      </c>
      <c r="N9" s="18">
        <f aca="true" t="shared" si="1" ref="N9:O13">LOG10(D2)-$A9</f>
        <v>0.028837465885916513</v>
      </c>
      <c r="O9" s="18">
        <f t="shared" si="1"/>
        <v>0.028837465885916513</v>
      </c>
      <c r="P9" s="24">
        <f>LOG10(F2)-$A9</f>
        <v>-0.013566382667170807</v>
      </c>
      <c r="Q9" s="24">
        <f>LOG10(G2)-$A9</f>
        <v>-0.03642926562667492</v>
      </c>
    </row>
    <row r="10" spans="1:17" ht="12.75">
      <c r="A10" s="4">
        <v>1.548287026412085</v>
      </c>
      <c r="B10" s="1">
        <v>3</v>
      </c>
      <c r="C10">
        <f>COUNT(H3:CV3)</f>
        <v>87</v>
      </c>
      <c r="D10" s="6">
        <f>AVERAGE(H3:CV3)</f>
        <v>36.453448275862065</v>
      </c>
      <c r="E10" s="6">
        <f>MIN(H3:CV3)</f>
        <v>34</v>
      </c>
      <c r="F10" s="6">
        <f>MAX(H3:CV3)</f>
        <v>39.5</v>
      </c>
      <c r="G10" s="7">
        <f>STDEV(H3:CV3)</f>
        <v>1.266950034427361</v>
      </c>
      <c r="H10" s="7">
        <f>100*G10/D10</f>
        <v>3.4755286381680435</v>
      </c>
      <c r="I10" s="1">
        <v>3</v>
      </c>
      <c r="J10" s="4">
        <f>LOG10(D10)-$A10</f>
        <v>0.013451589817939702</v>
      </c>
      <c r="K10" s="4">
        <f t="shared" si="0"/>
        <v>-0.016808109369829793</v>
      </c>
      <c r="L10" s="4">
        <f t="shared" si="0"/>
        <v>0.048310069214375195</v>
      </c>
      <c r="M10" s="18">
        <f>LOG10(C3)-$A10</f>
        <v>0.059167996802583556</v>
      </c>
      <c r="N10" s="18">
        <f t="shared" si="1"/>
        <v>0.0349117475565377</v>
      </c>
      <c r="O10" s="18">
        <f t="shared" si="1"/>
        <v>0.0349117475565377</v>
      </c>
      <c r="P10" s="24">
        <f>LOG10(F3)-$A10</f>
        <v>-0.0364036654332105</v>
      </c>
      <c r="Q10" s="24">
        <f>LOG10(G3)-$A10</f>
        <v>-0.023242219375239737</v>
      </c>
    </row>
    <row r="11" spans="1:17" ht="12.75">
      <c r="A11" s="4">
        <v>1.6084814608382108</v>
      </c>
      <c r="B11" s="1">
        <v>4</v>
      </c>
      <c r="C11">
        <f>COUNT(H4:CV4)</f>
        <v>87</v>
      </c>
      <c r="D11" s="6">
        <f>AVERAGE(H4:CV4)</f>
        <v>42.18390804597701</v>
      </c>
      <c r="E11" s="6">
        <f>MIN(H4:CV4)</f>
        <v>39</v>
      </c>
      <c r="F11" s="6">
        <f>MAX(H4:CV4)</f>
        <v>45</v>
      </c>
      <c r="G11" s="7">
        <f>STDEV(H4:CV4)</f>
        <v>1.39374629528909</v>
      </c>
      <c r="H11" s="7">
        <f>100*G11/D11</f>
        <v>3.3039762313392593</v>
      </c>
      <c r="I11" s="1">
        <v>4</v>
      </c>
      <c r="J11" s="4">
        <f>LOG10(D11)-$A11</f>
        <v>0.016665350795260103</v>
      </c>
      <c r="K11" s="4">
        <f t="shared" si="0"/>
        <v>-0.017416853811711652</v>
      </c>
      <c r="L11" s="4">
        <f t="shared" si="0"/>
        <v>0.044731052937132976</v>
      </c>
      <c r="M11" s="18">
        <f>LOG10(C4)-$A11</f>
        <v>0.03497121564797667</v>
      </c>
      <c r="N11" s="18">
        <f t="shared" si="1"/>
        <v>0.024986994741375668</v>
      </c>
      <c r="O11" s="18">
        <f t="shared" si="1"/>
        <v>0.014767829559689805</v>
      </c>
      <c r="P11" s="24">
        <f>LOG10(F4)-$A11</f>
        <v>-0.011884365211750625</v>
      </c>
      <c r="Q11" s="24">
        <f>LOG10(G4)-$A11</f>
        <v>0.004302395881524701</v>
      </c>
    </row>
    <row r="12" spans="1:17" ht="12.75">
      <c r="A12" s="4">
        <v>1.430453660132086</v>
      </c>
      <c r="B12" s="1">
        <v>5</v>
      </c>
      <c r="C12">
        <f>COUNT(H5:CV5)</f>
        <v>87</v>
      </c>
      <c r="D12" s="6">
        <f>AVERAGE(H5:CV5)</f>
        <v>26.68103448275862</v>
      </c>
      <c r="E12" s="6">
        <f>MIN(H5:CV5)</f>
        <v>24.5</v>
      </c>
      <c r="F12" s="6">
        <f>MAX(H5:CV5)</f>
        <v>28</v>
      </c>
      <c r="G12" s="7">
        <f>STDEV(H5:CV5)</f>
        <v>0.7847470848427501</v>
      </c>
      <c r="H12" s="7">
        <f>100*G12/D12</f>
        <v>2.9412168607999685</v>
      </c>
      <c r="I12" s="1">
        <v>5</v>
      </c>
      <c r="J12" s="4">
        <f>LOG10(D12)-$A12</f>
        <v>-0.004250996002867824</v>
      </c>
      <c r="K12" s="4">
        <f t="shared" si="0"/>
        <v>-0.04128757576755371</v>
      </c>
      <c r="L12" s="4">
        <f t="shared" si="0"/>
        <v>0.01670437121013313</v>
      </c>
      <c r="M12" s="18">
        <f>LOG10(C5)-$A12</f>
        <v>0.06090803370218656</v>
      </c>
      <c r="N12" s="18">
        <f t="shared" si="1"/>
        <v>0.03194433776687</v>
      </c>
      <c r="O12" s="18">
        <f t="shared" si="1"/>
        <v>0.03194433776687</v>
      </c>
      <c r="P12" s="24">
        <f>LOG10(F5)-$A12</f>
        <v>-0.015480312161268106</v>
      </c>
      <c r="Q12" s="24">
        <f>LOG10(G5)-$A12</f>
        <v>0.01670437121013313</v>
      </c>
    </row>
    <row r="13" spans="1:17" ht="12.75">
      <c r="A13" s="4">
        <v>1.5791640948642371</v>
      </c>
      <c r="B13" s="1">
        <v>6</v>
      </c>
      <c r="C13">
        <f>COUNT(H6:CV6)</f>
        <v>87</v>
      </c>
      <c r="D13" s="6">
        <f>AVERAGE(H6:CV6)</f>
        <v>39.86494252873563</v>
      </c>
      <c r="E13" s="6">
        <f>MIN(H6:CV6)</f>
        <v>36</v>
      </c>
      <c r="F13" s="6">
        <f>MAX(H6:CV6)</f>
        <v>43</v>
      </c>
      <c r="G13" s="7">
        <f>STDEV(H6:CV6)</f>
        <v>1.505708419813046</v>
      </c>
      <c r="H13" s="7">
        <f>100*G13/D13</f>
        <v>3.7770239320618466</v>
      </c>
      <c r="I13" s="1">
        <v>6</v>
      </c>
      <c r="J13" s="4">
        <f>LOG10(D13)-$A13</f>
        <v>0.02142704746527757</v>
      </c>
      <c r="K13" s="4">
        <f t="shared" si="0"/>
        <v>-0.022861594096949878</v>
      </c>
      <c r="L13" s="4">
        <f t="shared" si="0"/>
        <v>0.054304360715349276</v>
      </c>
      <c r="M13" s="18">
        <f>LOG10(C6)-$A13</f>
        <v>0.04408519553366341</v>
      </c>
      <c r="N13" s="18">
        <f t="shared" si="1"/>
        <v>0.054304360715349276</v>
      </c>
      <c r="O13" s="18">
        <f t="shared" si="1"/>
        <v>0.04408519553366341</v>
      </c>
      <c r="P13" s="24">
        <f>LOG10(F6)-$A13</f>
        <v>-0.022861594096949878</v>
      </c>
      <c r="Q13" s="24">
        <f>LOG10(G6)-$A13</f>
        <v>-0.022861594096949878</v>
      </c>
    </row>
    <row r="14" spans="4:8" ht="12">
      <c r="D14" s="6"/>
      <c r="E14" s="6"/>
      <c r="F14" s="6"/>
      <c r="G14" s="7"/>
      <c r="H14" s="7"/>
    </row>
    <row r="15" spans="4:8" ht="12">
      <c r="D15" s="6"/>
      <c r="E15" s="6"/>
      <c r="F15" s="6"/>
      <c r="G15" s="7"/>
      <c r="H15" s="7"/>
    </row>
    <row r="16" spans="4:8" ht="12">
      <c r="D16" s="6"/>
      <c r="E16" s="6"/>
      <c r="F16" s="6"/>
      <c r="G16" s="7"/>
      <c r="H16" s="7"/>
    </row>
    <row r="17" spans="4:8" ht="12">
      <c r="D17" s="6"/>
      <c r="E17" s="6"/>
      <c r="F17" s="6"/>
      <c r="G17" s="7"/>
      <c r="H17" s="7"/>
    </row>
    <row r="18" spans="7:8" ht="12">
      <c r="G18" s="7"/>
      <c r="H18" s="7"/>
    </row>
    <row r="19" spans="7:8" ht="12">
      <c r="G19" s="7"/>
      <c r="H19" s="7"/>
    </row>
    <row r="37" spans="1:8" ht="12">
      <c r="A37" s="8"/>
      <c r="B37" s="8"/>
      <c r="C37" s="8"/>
      <c r="D37" s="8"/>
      <c r="E37" s="8"/>
      <c r="F37" s="8"/>
      <c r="G37" s="8"/>
      <c r="H37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