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80" yWindow="4340" windowWidth="19660" windowHeight="12780" tabRatio="344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<sst xmlns="http://schemas.openxmlformats.org/spreadsheetml/2006/main" count="37" uniqueCount="37">
  <si>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Onagre n=9-19</t>
  </si>
  <si>
    <t>35485A</t>
  </si>
  <si>
    <t>33318A</t>
  </si>
  <si>
    <t>I-1</t>
  </si>
  <si>
    <t>I-3</t>
  </si>
  <si>
    <t>I-4</t>
  </si>
  <si>
    <t>I-5</t>
  </si>
  <si>
    <t>I-7</t>
  </si>
  <si>
    <t>I-8</t>
  </si>
  <si>
    <t>I-9</t>
  </si>
  <si>
    <t>I-10</t>
  </si>
  <si>
    <t>I-11</t>
  </si>
  <si>
    <t>I-12</t>
  </si>
  <si>
    <t>II-2</t>
  </si>
  <si>
    <t>II-4</t>
  </si>
  <si>
    <t>II-6</t>
  </si>
  <si>
    <t>II-8</t>
  </si>
  <si>
    <t>II-9</t>
  </si>
  <si>
    <t>II-11</t>
  </si>
  <si>
    <t>II-12</t>
  </si>
  <si>
    <t>II-13</t>
  </si>
  <si>
    <t>II-14</t>
  </si>
  <si>
    <t>II-15</t>
  </si>
  <si>
    <t>II-16</t>
  </si>
  <si>
    <t>II-17</t>
  </si>
  <si>
    <t>II-18</t>
  </si>
  <si>
    <t>33318 B</t>
  </si>
  <si>
    <t>35485 B</t>
  </si>
  <si>
    <t>n</t>
  </si>
  <si>
    <t>x</t>
  </si>
  <si>
    <t>min</t>
  </si>
  <si>
    <t>max</t>
  </si>
  <si>
    <t>s</t>
  </si>
  <si>
    <t>v</t>
  </si>
  <si>
    <t>Dlogmin</t>
  </si>
  <si>
    <t>Dlogmax</t>
  </si>
  <si>
    <t>n=23</t>
  </si>
</sst>
</file>

<file path=xl/styles.xml><?xml version="1.0" encoding="utf-8"?>
<styleSheet xmlns="http://schemas.openxmlformats.org/spreadsheetml/2006/main">
  <numFmts count="2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12"/>
      <name val="Geneva"/>
      <family val="0"/>
    </font>
    <font>
      <sz val="10.5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Nat Trap Humerus gracile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575"/>
          <c:w val="0.752"/>
          <c:h val="0.83825"/>
        </c:manualLayout>
      </c:layout>
      <c:lineChart>
        <c:grouping val="standard"/>
        <c:varyColors val="0"/>
        <c:ser>
          <c:idx val="2"/>
          <c:order val="0"/>
          <c:tx>
            <c:strRef>
              <c:f>Feuil1!$J$10</c:f>
              <c:strCache>
                <c:ptCount val="1"/>
                <c:pt idx="0">
                  <c:v>n=23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Feuil1!$I$11:$I$17</c:f>
              <c:numCache/>
            </c:numRef>
          </c:cat>
          <c:val>
            <c:numRef>
              <c:f>Feuil1!$J$11:$J$17</c:f>
              <c:numCache/>
            </c:numRef>
          </c:val>
          <c:smooth val="0"/>
        </c:ser>
        <c:ser>
          <c:idx val="1"/>
          <c:order val="1"/>
          <c:tx>
            <c:strRef>
              <c:f>Feuil1!$K$10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Feuil1!$I$11:$I$17</c:f>
              <c:numCache/>
            </c:numRef>
          </c:cat>
          <c:val>
            <c:numRef>
              <c:f>Feuil1!$K$11:$K$17</c:f>
              <c:numCache/>
            </c:numRef>
          </c:val>
          <c:smooth val="0"/>
        </c:ser>
        <c:ser>
          <c:idx val="3"/>
          <c:order val="2"/>
          <c:tx>
            <c:strRef>
              <c:f>Feuil1!$L$10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Feuil1!$I$11:$I$17</c:f>
              <c:numCache/>
            </c:numRef>
          </c:cat>
          <c:val>
            <c:numRef>
              <c:f>Feuil1!$L$11:$L$17</c:f>
              <c:numCache/>
            </c:numRef>
          </c:val>
          <c:smooth val="0"/>
        </c:ser>
        <c:axId val="65579661"/>
        <c:axId val="53346038"/>
      </c:lineChart>
      <c:catAx>
        <c:axId val="65579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6557966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18</xdr:row>
      <xdr:rowOff>66675</xdr:rowOff>
    </xdr:from>
    <xdr:to>
      <xdr:col>10</xdr:col>
      <xdr:colOff>209550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609850" y="2981325"/>
        <a:ext cx="60102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.3%20LogHum%20Natural%20Tr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workbookViewId="0" topLeftCell="A1">
      <selection activeCell="B24" sqref="B24"/>
    </sheetView>
  </sheetViews>
  <sheetFormatPr defaultColWidth="11.00390625" defaultRowHeight="12"/>
  <cols>
    <col min="1" max="1" width="12.50390625" style="0" customWidth="1"/>
    <col min="2" max="2" width="9.875" style="0" customWidth="1"/>
  </cols>
  <sheetData>
    <row r="1" spans="3:25" ht="12.75"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  <row r="2" spans="1:25" s="4" customFormat="1" ht="12.75">
      <c r="A2" s="4" t="s">
        <v>0</v>
      </c>
      <c r="C2" s="4">
        <v>42841</v>
      </c>
      <c r="D2" s="4">
        <v>42565</v>
      </c>
      <c r="E2" s="4">
        <v>43780</v>
      </c>
      <c r="F2" s="4" t="s">
        <v>1</v>
      </c>
      <c r="G2" s="4">
        <v>40895</v>
      </c>
      <c r="H2" s="4">
        <v>38956</v>
      </c>
      <c r="I2" s="4" t="s">
        <v>2</v>
      </c>
      <c r="J2" s="4">
        <v>35483</v>
      </c>
      <c r="K2" s="4" t="s">
        <v>26</v>
      </c>
      <c r="L2" s="4" t="s">
        <v>27</v>
      </c>
      <c r="M2" s="4">
        <v>44700</v>
      </c>
      <c r="N2" s="4">
        <v>42236</v>
      </c>
      <c r="O2" s="4">
        <v>45477</v>
      </c>
      <c r="P2" s="4">
        <v>51885</v>
      </c>
      <c r="Q2" s="4">
        <v>39094</v>
      </c>
      <c r="R2" s="4">
        <v>54243</v>
      </c>
      <c r="S2" s="4">
        <v>51615</v>
      </c>
      <c r="T2" s="4">
        <v>42565</v>
      </c>
      <c r="U2" s="4">
        <v>51616</v>
      </c>
      <c r="V2" s="4">
        <v>47900</v>
      </c>
      <c r="W2" s="4">
        <v>54272</v>
      </c>
      <c r="X2" s="4">
        <v>46578</v>
      </c>
      <c r="Y2" s="4">
        <v>47989</v>
      </c>
    </row>
    <row r="3" spans="1:25" s="7" customFormat="1" ht="12.75">
      <c r="A3" s="6">
        <v>241.44736842105263</v>
      </c>
      <c r="B3" s="1">
        <v>1</v>
      </c>
      <c r="C3" s="7">
        <v>266</v>
      </c>
      <c r="D3" s="7">
        <v>265</v>
      </c>
      <c r="E3" s="7">
        <v>263</v>
      </c>
      <c r="F3" s="7">
        <v>266.5</v>
      </c>
      <c r="G3" s="7">
        <v>258.5</v>
      </c>
      <c r="H3" s="7">
        <v>266</v>
      </c>
      <c r="I3" s="7">
        <v>263.5</v>
      </c>
      <c r="J3" s="7">
        <v>274</v>
      </c>
      <c r="K3" s="7">
        <v>259.5</v>
      </c>
      <c r="L3" s="7">
        <v>268</v>
      </c>
      <c r="M3" s="7">
        <v>272</v>
      </c>
      <c r="N3" s="7">
        <v>262</v>
      </c>
      <c r="O3" s="7">
        <v>266</v>
      </c>
      <c r="P3" s="7">
        <v>259</v>
      </c>
      <c r="Q3" s="7">
        <v>261</v>
      </c>
      <c r="R3" s="7">
        <v>263</v>
      </c>
      <c r="S3" s="7">
        <v>260</v>
      </c>
      <c r="T3" s="7">
        <v>261</v>
      </c>
      <c r="U3" s="7">
        <v>262</v>
      </c>
      <c r="V3" s="7">
        <v>261</v>
      </c>
      <c r="W3" s="7">
        <v>261</v>
      </c>
      <c r="X3" s="7">
        <v>257</v>
      </c>
      <c r="Y3" s="7">
        <v>266</v>
      </c>
    </row>
    <row r="4" spans="1:25" ht="12.75">
      <c r="A4" s="3">
        <v>28.826315789473686</v>
      </c>
      <c r="B4" s="1">
        <v>3</v>
      </c>
      <c r="C4">
        <v>33</v>
      </c>
      <c r="D4">
        <v>30</v>
      </c>
      <c r="E4">
        <v>31</v>
      </c>
      <c r="F4">
        <v>31</v>
      </c>
      <c r="G4">
        <v>34</v>
      </c>
      <c r="H4">
        <v>32</v>
      </c>
      <c r="I4">
        <v>33</v>
      </c>
      <c r="J4">
        <v>33</v>
      </c>
      <c r="K4">
        <v>32</v>
      </c>
      <c r="L4">
        <v>31.5</v>
      </c>
      <c r="M4">
        <v>33.8</v>
      </c>
      <c r="N4">
        <v>30.8</v>
      </c>
      <c r="O4">
        <v>34.1</v>
      </c>
      <c r="P4">
        <v>31.9</v>
      </c>
      <c r="Q4">
        <v>31.5</v>
      </c>
      <c r="R4">
        <v>31.5</v>
      </c>
      <c r="S4">
        <v>31.9</v>
      </c>
      <c r="T4">
        <v>29.9</v>
      </c>
      <c r="U4">
        <v>33</v>
      </c>
      <c r="V4">
        <v>30.9</v>
      </c>
      <c r="W4">
        <v>32.1</v>
      </c>
      <c r="X4">
        <v>33.2</v>
      </c>
      <c r="Y4">
        <v>34.3</v>
      </c>
    </row>
    <row r="5" spans="1:25" ht="12.75">
      <c r="A5" s="3">
        <v>35.23</v>
      </c>
      <c r="B5" s="1">
        <v>4</v>
      </c>
      <c r="C5">
        <v>39</v>
      </c>
      <c r="D5">
        <v>36</v>
      </c>
      <c r="E5">
        <v>37.5</v>
      </c>
      <c r="F5">
        <v>36.5</v>
      </c>
      <c r="G5">
        <v>39</v>
      </c>
      <c r="H5">
        <v>37</v>
      </c>
      <c r="I5">
        <v>35.5</v>
      </c>
      <c r="J5">
        <v>38</v>
      </c>
      <c r="K5">
        <v>36</v>
      </c>
      <c r="L5">
        <v>39</v>
      </c>
      <c r="M5">
        <v>39.4</v>
      </c>
      <c r="N5">
        <v>39.1</v>
      </c>
      <c r="O5">
        <v>35.9</v>
      </c>
      <c r="P5">
        <v>37.9</v>
      </c>
      <c r="Q5">
        <v>32.5</v>
      </c>
      <c r="R5">
        <v>38.6</v>
      </c>
      <c r="S5">
        <v>33.6</v>
      </c>
      <c r="T5">
        <v>34.2</v>
      </c>
      <c r="U5">
        <v>39.8</v>
      </c>
      <c r="V5">
        <v>37</v>
      </c>
      <c r="W5">
        <v>37.2</v>
      </c>
      <c r="X5">
        <v>38.8</v>
      </c>
      <c r="Y5">
        <v>37.1</v>
      </c>
    </row>
    <row r="6" spans="1:25" ht="12.75">
      <c r="A6" s="3">
        <v>79.11052631578947</v>
      </c>
      <c r="B6" s="1">
        <v>5</v>
      </c>
      <c r="C6">
        <v>85</v>
      </c>
      <c r="D6">
        <v>81</v>
      </c>
      <c r="E6">
        <v>75.5</v>
      </c>
      <c r="F6">
        <v>81</v>
      </c>
      <c r="H6">
        <v>86</v>
      </c>
      <c r="I6">
        <v>83</v>
      </c>
      <c r="J6">
        <v>92.5</v>
      </c>
      <c r="K6">
        <v>83</v>
      </c>
      <c r="L6">
        <v>81.5</v>
      </c>
      <c r="M6">
        <v>86</v>
      </c>
      <c r="N6">
        <v>78</v>
      </c>
      <c r="O6">
        <v>84</v>
      </c>
      <c r="P6">
        <v>82</v>
      </c>
      <c r="Q6">
        <v>83</v>
      </c>
      <c r="R6">
        <v>82</v>
      </c>
      <c r="S6">
        <v>83</v>
      </c>
      <c r="T6">
        <v>82</v>
      </c>
      <c r="U6">
        <v>82</v>
      </c>
      <c r="V6">
        <v>82</v>
      </c>
      <c r="W6">
        <v>85</v>
      </c>
      <c r="X6">
        <v>88</v>
      </c>
      <c r="Y6">
        <v>84</v>
      </c>
    </row>
    <row r="7" spans="1:25" ht="12.75">
      <c r="A7" s="3">
        <v>81.5</v>
      </c>
      <c r="B7" s="1">
        <v>6</v>
      </c>
      <c r="C7">
        <v>77</v>
      </c>
      <c r="D7">
        <v>80</v>
      </c>
      <c r="E7">
        <v>82</v>
      </c>
      <c r="F7">
        <v>82</v>
      </c>
      <c r="G7">
        <v>78</v>
      </c>
      <c r="H7">
        <v>82.5</v>
      </c>
      <c r="I7">
        <v>80</v>
      </c>
      <c r="J7">
        <v>75</v>
      </c>
      <c r="K7">
        <v>81</v>
      </c>
      <c r="L7">
        <v>82</v>
      </c>
      <c r="M7">
        <v>80</v>
      </c>
      <c r="N7">
        <v>81</v>
      </c>
      <c r="O7">
        <v>88</v>
      </c>
      <c r="P7">
        <v>80</v>
      </c>
      <c r="Q7">
        <v>80</v>
      </c>
      <c r="R7">
        <v>80</v>
      </c>
      <c r="S7">
        <v>81</v>
      </c>
      <c r="T7">
        <v>84</v>
      </c>
      <c r="U7">
        <v>82</v>
      </c>
      <c r="V7">
        <v>79</v>
      </c>
      <c r="W7">
        <v>80</v>
      </c>
      <c r="X7">
        <v>81</v>
      </c>
      <c r="Y7">
        <v>84</v>
      </c>
    </row>
    <row r="8" spans="1:25" ht="12.75">
      <c r="A8" s="3">
        <v>62.74210526315789</v>
      </c>
      <c r="B8" s="1">
        <v>7</v>
      </c>
      <c r="C8">
        <v>75</v>
      </c>
      <c r="D8">
        <v>70</v>
      </c>
      <c r="E8">
        <v>66</v>
      </c>
      <c r="F8">
        <v>70</v>
      </c>
      <c r="H8">
        <v>71</v>
      </c>
      <c r="I8">
        <v>68</v>
      </c>
      <c r="J8">
        <v>71</v>
      </c>
      <c r="K8">
        <v>72</v>
      </c>
      <c r="L8">
        <v>70.5</v>
      </c>
      <c r="M8">
        <v>75</v>
      </c>
      <c r="N8">
        <v>70</v>
      </c>
      <c r="O8">
        <v>74</v>
      </c>
      <c r="P8">
        <v>70</v>
      </c>
      <c r="Q8">
        <v>72</v>
      </c>
      <c r="R8">
        <v>70</v>
      </c>
      <c r="S8">
        <v>66</v>
      </c>
      <c r="T8">
        <v>72</v>
      </c>
      <c r="U8">
        <v>73</v>
      </c>
      <c r="V8">
        <v>71</v>
      </c>
      <c r="W8">
        <v>70</v>
      </c>
      <c r="X8">
        <v>75</v>
      </c>
      <c r="Y8">
        <v>72</v>
      </c>
    </row>
    <row r="9" spans="1:25" ht="12.75">
      <c r="A9" s="3">
        <v>69.62105263157895</v>
      </c>
      <c r="B9" s="1">
        <v>8</v>
      </c>
      <c r="C9">
        <v>70</v>
      </c>
      <c r="D9">
        <v>67.5</v>
      </c>
      <c r="E9">
        <v>63</v>
      </c>
      <c r="F9">
        <v>67.5</v>
      </c>
      <c r="G9">
        <v>70</v>
      </c>
      <c r="H9">
        <v>69</v>
      </c>
      <c r="I9">
        <v>66</v>
      </c>
      <c r="J9">
        <v>67</v>
      </c>
      <c r="K9">
        <v>66</v>
      </c>
      <c r="L9">
        <v>68</v>
      </c>
      <c r="M9">
        <v>70</v>
      </c>
      <c r="N9">
        <v>65</v>
      </c>
      <c r="O9">
        <v>67</v>
      </c>
      <c r="P9">
        <v>66</v>
      </c>
      <c r="Q9">
        <v>66</v>
      </c>
      <c r="R9">
        <v>64</v>
      </c>
      <c r="S9">
        <v>68</v>
      </c>
      <c r="T9">
        <v>67</v>
      </c>
      <c r="U9">
        <v>65</v>
      </c>
      <c r="V9">
        <v>65</v>
      </c>
      <c r="W9">
        <v>65</v>
      </c>
      <c r="X9">
        <v>67</v>
      </c>
      <c r="Y9">
        <v>66</v>
      </c>
    </row>
    <row r="10" spans="3:12" ht="12.75">
      <c r="C10" t="s">
        <v>28</v>
      </c>
      <c r="D10" t="s">
        <v>29</v>
      </c>
      <c r="E10" t="s">
        <v>30</v>
      </c>
      <c r="F10" t="s">
        <v>31</v>
      </c>
      <c r="G10" t="s">
        <v>32</v>
      </c>
      <c r="H10" t="s">
        <v>33</v>
      </c>
      <c r="J10" t="s">
        <v>36</v>
      </c>
      <c r="K10" t="s">
        <v>34</v>
      </c>
      <c r="L10" t="s">
        <v>35</v>
      </c>
    </row>
    <row r="11" spans="1:12" ht="12.75">
      <c r="A11" s="2">
        <f aca="true" t="shared" si="0" ref="A11:A17">LOG10(A3)</f>
        <v>2.3828224763073167</v>
      </c>
      <c r="B11" s="1">
        <v>1</v>
      </c>
      <c r="C11">
        <f aca="true" t="shared" si="1" ref="C11:C17">COUNT(C3:AT3)</f>
        <v>23</v>
      </c>
      <c r="D11" s="3">
        <f aca="true" t="shared" si="2" ref="D11:D17">AVERAGE(C3:AT3)</f>
        <v>263.5217391304348</v>
      </c>
      <c r="E11" s="3">
        <f aca="true" t="shared" si="3" ref="E11:E17">MIN(C3:AT3)</f>
        <v>257</v>
      </c>
      <c r="F11" s="3">
        <f aca="true" t="shared" si="4" ref="F11:F17">MAX(C3:AT3)</f>
        <v>274</v>
      </c>
      <c r="G11" s="8">
        <f aca="true" t="shared" si="5" ref="G11:G17">STDEV(C3:AT3)</f>
        <v>4.1818826253843495</v>
      </c>
      <c r="H11" s="8">
        <f aca="true" t="shared" si="6" ref="H11:H17">G11*100/D11</f>
        <v>1.5869213064484413</v>
      </c>
      <c r="I11" s="1">
        <v>1</v>
      </c>
      <c r="J11" s="2">
        <f>LOG10(D11)-$A11</f>
        <v>0.03799397168510055</v>
      </c>
      <c r="K11" s="2">
        <f>LOG10(E11)-$A11</f>
        <v>0.02711064702397792</v>
      </c>
      <c r="L11" s="2">
        <f>LOG10(F11)-$A11</f>
        <v>0.05492808651307124</v>
      </c>
    </row>
    <row r="12" spans="1:12" ht="12.75">
      <c r="A12" s="2">
        <f t="shared" si="0"/>
        <v>1.4597891399759562</v>
      </c>
      <c r="B12" s="1">
        <v>3</v>
      </c>
      <c r="C12">
        <f t="shared" si="1"/>
        <v>23</v>
      </c>
      <c r="D12" s="3">
        <f t="shared" si="2"/>
        <v>32.14782608695652</v>
      </c>
      <c r="E12" s="3">
        <f t="shared" si="3"/>
        <v>29.9</v>
      </c>
      <c r="F12" s="3">
        <f t="shared" si="4"/>
        <v>34.3</v>
      </c>
      <c r="G12" s="8">
        <f t="shared" si="5"/>
        <v>1.2741733738237007</v>
      </c>
      <c r="H12" s="8">
        <f t="shared" si="6"/>
        <v>3.9634822285562774</v>
      </c>
      <c r="I12" s="1">
        <v>3</v>
      </c>
      <c r="J12" s="2">
        <f aca="true" t="shared" si="7" ref="J12:J17">LOG10(D12)-$A12</f>
        <v>0.0473624702435389</v>
      </c>
      <c r="K12" s="2">
        <f aca="true" t="shared" si="8" ref="K12:K17">LOG10(E12)-$A12</f>
        <v>0.0158820483484734</v>
      </c>
      <c r="L12" s="2">
        <f aca="true" t="shared" si="9" ref="L12:L17">LOG10(F12)-$A12</f>
        <v>0.07550498006681439</v>
      </c>
    </row>
    <row r="13" spans="1:12" ht="12.75">
      <c r="A13" s="2">
        <f t="shared" si="0"/>
        <v>1.5469126431812426</v>
      </c>
      <c r="B13" s="1">
        <v>4</v>
      </c>
      <c r="C13">
        <f t="shared" si="1"/>
        <v>23</v>
      </c>
      <c r="D13" s="3">
        <f t="shared" si="2"/>
        <v>37.15652173913043</v>
      </c>
      <c r="E13" s="3">
        <f t="shared" si="3"/>
        <v>32.5</v>
      </c>
      <c r="F13" s="3">
        <f t="shared" si="4"/>
        <v>39.8</v>
      </c>
      <c r="G13" s="8">
        <f t="shared" si="5"/>
        <v>1.9390311748997728</v>
      </c>
      <c r="H13" s="8">
        <f t="shared" si="6"/>
        <v>5.218548680399576</v>
      </c>
      <c r="I13" s="1">
        <v>4</v>
      </c>
      <c r="J13" s="2">
        <f t="shared" si="7"/>
        <v>0.023122409282342327</v>
      </c>
      <c r="K13" s="2">
        <f t="shared" si="8"/>
        <v>-0.03502928220236812</v>
      </c>
      <c r="L13" s="2">
        <f t="shared" si="9"/>
        <v>0.0529704288924453</v>
      </c>
    </row>
    <row r="14" spans="1:12" ht="12.75">
      <c r="A14" s="2">
        <f t="shared" si="0"/>
        <v>1.8982342738479818</v>
      </c>
      <c r="B14" s="1">
        <v>5</v>
      </c>
      <c r="C14">
        <f t="shared" si="1"/>
        <v>22</v>
      </c>
      <c r="D14" s="3">
        <f t="shared" si="2"/>
        <v>83.1590909090909</v>
      </c>
      <c r="E14" s="3">
        <f t="shared" si="3"/>
        <v>75.5</v>
      </c>
      <c r="F14" s="3">
        <f t="shared" si="4"/>
        <v>92.5</v>
      </c>
      <c r="G14" s="8">
        <f t="shared" si="5"/>
        <v>3.374929853367513</v>
      </c>
      <c r="H14" s="8">
        <f t="shared" si="6"/>
        <v>4.05840157278411</v>
      </c>
      <c r="I14" s="1">
        <v>5</v>
      </c>
      <c r="J14" s="2">
        <f t="shared" si="7"/>
        <v>0.02167545915243818</v>
      </c>
      <c r="K14" s="2">
        <f t="shared" si="8"/>
        <v>-0.02028732221879359</v>
      </c>
      <c r="L14" s="2">
        <f t="shared" si="9"/>
        <v>0.06790745889105088</v>
      </c>
    </row>
    <row r="15" spans="1:12" ht="12.75">
      <c r="A15" s="2">
        <f t="shared" si="0"/>
        <v>1.9111576087399766</v>
      </c>
      <c r="B15" s="1">
        <v>6</v>
      </c>
      <c r="C15">
        <f t="shared" si="1"/>
        <v>23</v>
      </c>
      <c r="D15" s="3">
        <f t="shared" si="2"/>
        <v>80.84782608695652</v>
      </c>
      <c r="E15" s="3">
        <f t="shared" si="3"/>
        <v>75</v>
      </c>
      <c r="F15" s="3">
        <f t="shared" si="4"/>
        <v>88</v>
      </c>
      <c r="G15" s="8">
        <f t="shared" si="5"/>
        <v>2.5647735262800286</v>
      </c>
      <c r="H15" s="8">
        <f t="shared" si="6"/>
        <v>3.1723469268319797</v>
      </c>
      <c r="I15" s="1">
        <v>6</v>
      </c>
      <c r="J15" s="2">
        <f t="shared" si="7"/>
        <v>-0.003489262062578158</v>
      </c>
      <c r="K15" s="2">
        <f t="shared" si="8"/>
        <v>-0.03609634534827655</v>
      </c>
      <c r="L15" s="2">
        <f t="shared" si="9"/>
        <v>0.033325063410192035</v>
      </c>
    </row>
    <row r="16" spans="1:12" ht="12.75">
      <c r="A16" s="2">
        <f t="shared" si="0"/>
        <v>1.7975590870240288</v>
      </c>
      <c r="B16" s="1">
        <v>7</v>
      </c>
      <c r="C16">
        <f t="shared" si="1"/>
        <v>22</v>
      </c>
      <c r="D16" s="3">
        <f t="shared" si="2"/>
        <v>71.06818181818181</v>
      </c>
      <c r="E16" s="3">
        <f t="shared" si="3"/>
        <v>66</v>
      </c>
      <c r="F16" s="3">
        <f t="shared" si="4"/>
        <v>75</v>
      </c>
      <c r="G16" s="8">
        <f t="shared" si="5"/>
        <v>2.4894800305506584</v>
      </c>
      <c r="H16" s="8">
        <f t="shared" si="6"/>
        <v>3.502945997576878</v>
      </c>
      <c r="I16" s="1">
        <v>7</v>
      </c>
      <c r="J16" s="2">
        <f t="shared" si="7"/>
        <v>0.05411611773271696</v>
      </c>
      <c r="K16" s="2">
        <f t="shared" si="8"/>
        <v>0.021984848517839994</v>
      </c>
      <c r="L16" s="2">
        <f t="shared" si="9"/>
        <v>0.07750217636767132</v>
      </c>
    </row>
    <row r="17" spans="1:12" ht="12.75">
      <c r="A17" s="2">
        <f t="shared" si="0"/>
        <v>1.8427405852888363</v>
      </c>
      <c r="B17" s="1">
        <v>8</v>
      </c>
      <c r="C17">
        <f t="shared" si="1"/>
        <v>23</v>
      </c>
      <c r="D17" s="3">
        <f t="shared" si="2"/>
        <v>66.73913043478261</v>
      </c>
      <c r="E17" s="3">
        <f t="shared" si="3"/>
        <v>63</v>
      </c>
      <c r="F17" s="3">
        <f t="shared" si="4"/>
        <v>70</v>
      </c>
      <c r="G17" s="8">
        <f t="shared" si="5"/>
        <v>1.882150397438196</v>
      </c>
      <c r="H17" s="8">
        <f t="shared" si="6"/>
        <v>2.820160204630522</v>
      </c>
      <c r="I17" s="1">
        <v>8</v>
      </c>
      <c r="J17" s="2">
        <f t="shared" si="7"/>
        <v>-0.0183600414932239</v>
      </c>
      <c r="K17" s="2">
        <f t="shared" si="8"/>
        <v>-0.04340003583525465</v>
      </c>
      <c r="L17" s="2">
        <f t="shared" si="9"/>
        <v>0.0023574547254205935</v>
      </c>
    </row>
    <row r="18" spans="1:27" ht="12.75">
      <c r="A18" s="2"/>
      <c r="B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" ht="12.75">
      <c r="A19" s="2"/>
      <c r="B19" s="4"/>
    </row>
    <row r="20" spans="1:2" ht="12.75">
      <c r="A20" s="2"/>
      <c r="B20" s="4"/>
    </row>
    <row r="21" spans="1:2" ht="12.75">
      <c r="A21" s="2"/>
      <c r="B21" s="4"/>
    </row>
    <row r="22" spans="1:2" ht="12.75">
      <c r="A22" s="2"/>
      <c r="B22" s="4"/>
    </row>
    <row r="23" spans="1:2" ht="12.75">
      <c r="A23" s="2"/>
      <c r="B23" s="4"/>
    </row>
    <row r="24" spans="1:2" ht="12.75">
      <c r="A24" s="2"/>
      <c r="B24" s="4"/>
    </row>
    <row r="25" ht="12.75">
      <c r="B25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2006-07-26T10:21:05Z</dcterms:created>
  <cp:category/>
  <cp:version/>
  <cp:contentType/>
  <cp:contentStatus/>
</cp:coreProperties>
</file>