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120" yWindow="1100" windowWidth="23060" windowHeight="1258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'Feuil1'!$B$17:$B$29</definedName>
  </definedNames>
  <calcPr fullCalcOnLoad="1"/>
</workbook>
</file>

<file path=xl/sharedStrings.xml><?xml version="1.0" encoding="utf-8"?>
<sst xmlns="http://schemas.openxmlformats.org/spreadsheetml/2006/main" count="60" uniqueCount="60">
  <si>
    <t>Log10(E.h.o)</t>
  </si>
  <si>
    <t>n</t>
  </si>
  <si>
    <t>x</t>
  </si>
  <si>
    <t>min</t>
  </si>
  <si>
    <t>max</t>
  </si>
  <si>
    <t>s</t>
  </si>
  <si>
    <t>v</t>
  </si>
  <si>
    <t>D logmin</t>
  </si>
  <si>
    <t>Dlogmax</t>
  </si>
  <si>
    <t>IV-10</t>
  </si>
  <si>
    <t>IV-16</t>
  </si>
  <si>
    <t>III-7</t>
  </si>
  <si>
    <t>III-4</t>
  </si>
  <si>
    <t>III-16</t>
  </si>
  <si>
    <t>III-5</t>
  </si>
  <si>
    <t>IV-6</t>
  </si>
  <si>
    <t>III-17</t>
  </si>
  <si>
    <t>IV-5</t>
  </si>
  <si>
    <t>IV-1</t>
  </si>
  <si>
    <t>III-22</t>
  </si>
  <si>
    <t>III-12</t>
  </si>
  <si>
    <t>IV-8</t>
  </si>
  <si>
    <t>IV-9</t>
  </si>
  <si>
    <t>III-23</t>
  </si>
  <si>
    <t>no nb</t>
  </si>
  <si>
    <t>III-2</t>
  </si>
  <si>
    <t>III-11</t>
  </si>
  <si>
    <t>III-6</t>
  </si>
  <si>
    <t>III-3</t>
  </si>
  <si>
    <t>IV-15</t>
  </si>
  <si>
    <t>III-9</t>
  </si>
  <si>
    <t>III-1</t>
  </si>
  <si>
    <t>IV-4</t>
  </si>
  <si>
    <t>IV-7</t>
  </si>
  <si>
    <t>III-24</t>
  </si>
  <si>
    <t>III-13</t>
  </si>
  <si>
    <t>III-8</t>
  </si>
  <si>
    <t>IV-12</t>
  </si>
  <si>
    <t>IV-11</t>
  </si>
  <si>
    <t>III-10</t>
  </si>
  <si>
    <t>n=29</t>
  </si>
  <si>
    <t>III-14</t>
  </si>
  <si>
    <t>III-15</t>
  </si>
  <si>
    <t>III-18</t>
  </si>
  <si>
    <t>III-19</t>
  </si>
  <si>
    <t>III-20</t>
  </si>
  <si>
    <t>III-21</t>
  </si>
  <si>
    <t>50439 *</t>
  </si>
  <si>
    <t>52438 *</t>
  </si>
  <si>
    <t>50987 *</t>
  </si>
  <si>
    <t>57922 *</t>
  </si>
  <si>
    <t>56877 *</t>
  </si>
  <si>
    <t>42626 *</t>
  </si>
  <si>
    <t>IV-2</t>
  </si>
  <si>
    <t>IV-3</t>
  </si>
  <si>
    <t>IV-13</t>
  </si>
  <si>
    <t>IV-14</t>
  </si>
  <si>
    <t>56863 *</t>
  </si>
  <si>
    <t>47538 *</t>
  </si>
  <si>
    <t>n=39-40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</si>
</sst>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9.75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left" vertical="top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8" fontId="7" fillId="0" borderId="0" xfId="0" applyNumberFormat="1" applyFont="1" applyAlignment="1">
      <alignment/>
    </xf>
    <xf numFmtId="189" fontId="0" fillId="0" borderId="0" xfId="0" applyNumberFormat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Feuil1!$C$17</c:f>
              <c:strCache>
                <c:ptCount val="1"/>
                <c:pt idx="0">
                  <c:v>50278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Feuil1!$C$18:$C$27</c:f>
              <c:numCache/>
            </c:numRef>
          </c:val>
          <c:smooth val="0"/>
        </c:ser>
        <c:ser>
          <c:idx val="6"/>
          <c:order val="1"/>
          <c:tx>
            <c:strRef>
              <c:f>Feuil1!$D$17</c:f>
              <c:strCache>
                <c:ptCount val="1"/>
                <c:pt idx="0">
                  <c:v>38205</c:v>
                </c:pt>
              </c:strCache>
            </c:strRef>
          </c:tx>
          <c:spPr>
            <a:ln w="254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Feuil1!$D$18:$D$27</c:f>
              <c:numCache/>
            </c:numRef>
          </c:val>
          <c:smooth val="0"/>
        </c:ser>
        <c:ser>
          <c:idx val="7"/>
          <c:order val="2"/>
          <c:tx>
            <c:strRef>
              <c:f>Feuil1!$E$17</c:f>
              <c:strCache>
                <c:ptCount val="1"/>
                <c:pt idx="0">
                  <c:v>47800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Feuil1!$E$18:$E$27</c:f>
              <c:numCache/>
            </c:numRef>
          </c:val>
          <c:smooth val="0"/>
        </c:ser>
        <c:ser>
          <c:idx val="9"/>
          <c:order val="3"/>
          <c:tx>
            <c:strRef>
              <c:f>Feuil1!$F$17</c:f>
              <c:strCache>
                <c:ptCount val="1"/>
                <c:pt idx="0">
                  <c:v>45698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Feuil1!$F$18:$F$27</c:f>
              <c:numCache/>
            </c:numRef>
          </c:val>
          <c:smooth val="0"/>
        </c:ser>
        <c:ser>
          <c:idx val="10"/>
          <c:order val="4"/>
          <c:tx>
            <c:strRef>
              <c:f>Feuil1!$G$17</c:f>
              <c:strCache>
                <c:ptCount val="1"/>
                <c:pt idx="0">
                  <c:v>48880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Feuil1!$G$18:$G$27</c:f>
              <c:numCache/>
            </c:numRef>
          </c:val>
          <c:smooth val="0"/>
        </c:ser>
        <c:ser>
          <c:idx val="11"/>
          <c:order val="5"/>
          <c:tx>
            <c:strRef>
              <c:f>Feuil1!$H$17</c:f>
              <c:strCache>
                <c:ptCount val="1"/>
                <c:pt idx="0">
                  <c:v>46533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Feuil1!$H$18:$H$27</c:f>
              <c:numCache/>
            </c:numRef>
          </c:val>
          <c:smooth val="0"/>
        </c:ser>
        <c:ser>
          <c:idx val="12"/>
          <c:order val="6"/>
          <c:tx>
            <c:strRef>
              <c:f>Feuil1!$I$17</c:f>
              <c:strCache>
                <c:ptCount val="1"/>
                <c:pt idx="0">
                  <c:v>45643</c:v>
                </c:pt>
              </c:strCache>
            </c:strRef>
          </c:tx>
          <c:spPr>
            <a:ln w="254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Feuil1!$I$18:$I$27</c:f>
              <c:numCache/>
            </c:numRef>
          </c:val>
          <c:smooth val="0"/>
        </c:ser>
        <c:ser>
          <c:idx val="13"/>
          <c:order val="7"/>
          <c:tx>
            <c:strRef>
              <c:f>Feuil1!$J$17</c:f>
              <c:strCache>
                <c:ptCount val="1"/>
                <c:pt idx="0">
                  <c:v>53311</c:v>
                </c:pt>
              </c:strCache>
            </c:strRef>
          </c:tx>
          <c:spPr>
            <a:ln w="254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Feuil1!$J$18:$J$27</c:f>
              <c:numCache/>
            </c:numRef>
          </c:val>
          <c:smooth val="0"/>
        </c:ser>
        <c:ser>
          <c:idx val="14"/>
          <c:order val="8"/>
          <c:tx>
            <c:strRef>
              <c:f>Feuil1!$K$17</c:f>
              <c:strCache>
                <c:ptCount val="1"/>
                <c:pt idx="0">
                  <c:v>48343</c:v>
                </c:pt>
              </c:strCache>
            </c:strRef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Feuil1!$K$18:$K$27</c:f>
              <c:numCache/>
            </c:numRef>
          </c:val>
          <c:smooth val="0"/>
        </c:ser>
        <c:ser>
          <c:idx val="15"/>
          <c:order val="9"/>
          <c:tx>
            <c:strRef>
              <c:f>Feuil1!$L$17</c:f>
              <c:strCache>
                <c:ptCount val="1"/>
                <c:pt idx="0">
                  <c:v>54490</c:v>
                </c:pt>
              </c:strCache>
            </c:strRef>
          </c:tx>
          <c:spPr>
            <a:ln w="254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Feuil1!$L$18:$L$27</c:f>
              <c:numCache/>
            </c:numRef>
          </c:val>
          <c:smooth val="0"/>
        </c:ser>
        <c:ser>
          <c:idx val="16"/>
          <c:order val="10"/>
          <c:tx>
            <c:strRef>
              <c:f>Feuil1!$M$17</c:f>
              <c:strCache>
                <c:ptCount val="1"/>
                <c:pt idx="0">
                  <c:v>45730</c:v>
                </c:pt>
              </c:strCache>
            </c:strRef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Feuil1!$M$18:$M$27</c:f>
              <c:numCache/>
            </c:numRef>
          </c:val>
          <c:smooth val="0"/>
        </c:ser>
        <c:ser>
          <c:idx val="17"/>
          <c:order val="11"/>
          <c:tx>
            <c:strRef>
              <c:f>Feuil1!$N$17</c:f>
              <c:strCache>
                <c:ptCount val="1"/>
                <c:pt idx="0">
                  <c:v>54245</c:v>
                </c:pt>
              </c:strCache>
            </c:strRef>
          </c:tx>
          <c:spPr>
            <a:ln w="254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Feuil1!$N$18:$N$27</c:f>
              <c:numCache/>
            </c:numRef>
          </c:val>
          <c:smooth val="0"/>
        </c:ser>
        <c:ser>
          <c:idx val="18"/>
          <c:order val="12"/>
          <c:tx>
            <c:strRef>
              <c:f>Feuil1!$O$17</c:f>
              <c:strCache>
                <c:ptCount val="1"/>
                <c:pt idx="0">
                  <c:v>53307</c:v>
                </c:pt>
              </c:strCache>
            </c:strRef>
          </c:tx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Feuil1!$O$18:$O$27</c:f>
              <c:numCache/>
            </c:numRef>
          </c:val>
          <c:smooth val="0"/>
        </c:ser>
        <c:ser>
          <c:idx val="19"/>
          <c:order val="13"/>
          <c:tx>
            <c:strRef>
              <c:f>Feuil1!$P$17</c:f>
              <c:strCache>
                <c:ptCount val="1"/>
                <c:pt idx="0">
                  <c:v>50439 *</c:v>
                </c:pt>
              </c:strCache>
            </c:strRef>
          </c:tx>
          <c:spPr>
            <a:ln w="254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Feuil1!$P$18:$P$27</c:f>
              <c:numCache/>
            </c:numRef>
          </c:val>
          <c:smooth val="0"/>
        </c:ser>
        <c:ser>
          <c:idx val="20"/>
          <c:order val="14"/>
          <c:tx>
            <c:strRef>
              <c:f>Feuil1!$Q$17</c:f>
              <c:strCache>
                <c:ptCount val="1"/>
                <c:pt idx="0">
                  <c:v>52438 *</c:v>
                </c:pt>
              </c:strCache>
            </c:strRef>
          </c:tx>
          <c:spPr>
            <a:ln w="254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Feuil1!$Q$18:$Q$27</c:f>
              <c:numCache/>
            </c:numRef>
          </c:val>
          <c:smooth val="0"/>
        </c:ser>
        <c:ser>
          <c:idx val="21"/>
          <c:order val="15"/>
          <c:tx>
            <c:strRef>
              <c:f>Feuil1!$R$17</c:f>
              <c:strCache>
                <c:ptCount val="1"/>
                <c:pt idx="0">
                  <c:v>46716</c:v>
                </c:pt>
              </c:strCache>
            </c:strRef>
          </c:tx>
          <c:spPr>
            <a:ln w="254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Feuil1!$R$18:$R$27</c:f>
              <c:numCache/>
            </c:numRef>
          </c:val>
          <c:smooth val="0"/>
        </c:ser>
        <c:ser>
          <c:idx val="0"/>
          <c:order val="16"/>
          <c:tx>
            <c:strRef>
              <c:f>Feuil1!$S$17</c:f>
              <c:strCache>
                <c:ptCount val="1"/>
                <c:pt idx="0">
                  <c:v>52824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Feuil1!$S$18:$S$27</c:f>
              <c:numCache/>
            </c:numRef>
          </c:val>
          <c:smooth val="0"/>
        </c:ser>
        <c:ser>
          <c:idx val="4"/>
          <c:order val="17"/>
          <c:tx>
            <c:strRef>
              <c:f>Feuil1!$T$17</c:f>
              <c:strCache>
                <c:ptCount val="1"/>
                <c:pt idx="0">
                  <c:v>50987 *</c:v>
                </c:pt>
              </c:strCache>
            </c:strRef>
          </c:tx>
          <c:spPr>
            <a:ln w="254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Feuil1!$T$18:$T$27</c:f>
              <c:numCache/>
            </c:numRef>
          </c:val>
          <c:smooth val="0"/>
        </c:ser>
        <c:ser>
          <c:idx val="23"/>
          <c:order val="18"/>
          <c:tx>
            <c:strRef>
              <c:f>Feuil1!$U$17</c:f>
              <c:strCache>
                <c:ptCount val="1"/>
                <c:pt idx="0">
                  <c:v>57922 *</c:v>
                </c:pt>
              </c:strCache>
            </c:strRef>
          </c:tx>
          <c:spPr>
            <a:ln w="254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Feuil1!$U$18:$U$27</c:f>
              <c:numCache/>
            </c:numRef>
          </c:val>
          <c:smooth val="0"/>
        </c:ser>
        <c:ser>
          <c:idx val="24"/>
          <c:order val="19"/>
          <c:tx>
            <c:strRef>
              <c:f>Feuil1!$V$17</c:f>
              <c:strCache>
                <c:ptCount val="1"/>
                <c:pt idx="0">
                  <c:v>56877 *</c:v>
                </c:pt>
              </c:strCache>
            </c:strRef>
          </c:tx>
          <c:spPr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Feuil1!$V$18:$V$27</c:f>
              <c:numCache/>
            </c:numRef>
          </c:val>
          <c:smooth val="0"/>
        </c:ser>
        <c:ser>
          <c:idx val="25"/>
          <c:order val="20"/>
          <c:tx>
            <c:strRef>
              <c:f>Feuil1!$W$17</c:f>
              <c:strCache>
                <c:ptCount val="1"/>
                <c:pt idx="0">
                  <c:v>42626 *</c:v>
                </c:pt>
              </c:strCache>
            </c:strRef>
          </c:tx>
          <c:spPr>
            <a:ln w="254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Feuil1!$W$18:$W$27</c:f>
              <c:numCache/>
            </c:numRef>
          </c:val>
          <c:smooth val="0"/>
        </c:ser>
        <c:ser>
          <c:idx val="26"/>
          <c:order val="21"/>
          <c:tx>
            <c:strRef>
              <c:f>Feuil1!$X$17</c:f>
              <c:strCache>
                <c:ptCount val="1"/>
                <c:pt idx="0">
                  <c:v>54184</c:v>
                </c:pt>
              </c:strCache>
            </c:strRef>
          </c:tx>
          <c:spPr>
            <a:ln w="25400">
              <a:solidFill>
                <a:srgbClr val="00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Feuil1!$X$18:$X$27</c:f>
              <c:numCache/>
            </c:numRef>
          </c:val>
          <c:smooth val="0"/>
        </c:ser>
        <c:ser>
          <c:idx val="27"/>
          <c:order val="22"/>
          <c:tx>
            <c:strRef>
              <c:f>Feuil1!$Y$17</c:f>
              <c:strCache>
                <c:ptCount val="1"/>
                <c:pt idx="0">
                  <c:v>no nb</c:v>
                </c:pt>
              </c:strCache>
            </c:strRef>
          </c:tx>
          <c:spPr>
            <a:ln w="25400">
              <a:solidFill>
                <a:srgbClr val="33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Feuil1!$Y$18:$Y$27</c:f>
              <c:numCache/>
            </c:numRef>
          </c:val>
          <c:smooth val="0"/>
        </c:ser>
        <c:ser>
          <c:idx val="28"/>
          <c:order val="23"/>
          <c:tx>
            <c:strRef>
              <c:f>Feuil1!$Z$17</c:f>
              <c:strCache>
                <c:ptCount val="1"/>
                <c:pt idx="0">
                  <c:v>51630</c:v>
                </c:pt>
              </c:strCache>
            </c:strRef>
          </c:tx>
          <c:spPr>
            <a:ln w="25400">
              <a:solidFill>
                <a:srgbClr val="99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Feuil1!$Z$18:$Z$27</c:f>
              <c:numCache/>
            </c:numRef>
          </c:val>
          <c:smooth val="0"/>
        </c:ser>
        <c:ser>
          <c:idx val="29"/>
          <c:order val="24"/>
          <c:tx>
            <c:strRef>
              <c:f>Feuil1!$AA$17</c:f>
              <c:strCache>
                <c:ptCount val="1"/>
                <c:pt idx="0">
                  <c:v>53502</c:v>
                </c:pt>
              </c:strCache>
            </c:strRef>
          </c:tx>
          <c:spPr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Feuil1!$AA$18:$AA$27</c:f>
              <c:numCache/>
            </c:numRef>
          </c:val>
          <c:smooth val="0"/>
        </c:ser>
        <c:ser>
          <c:idx val="30"/>
          <c:order val="25"/>
          <c:tx>
            <c:strRef>
              <c:f>Feuil1!$AB$17</c:f>
              <c:strCache>
                <c:ptCount val="1"/>
                <c:pt idx="0">
                  <c:v>57642</c:v>
                </c:pt>
              </c:strCache>
            </c:strRef>
          </c:tx>
          <c:spPr>
            <a:ln w="254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Feuil1!$AB$18:$AB$27</c:f>
              <c:numCache/>
            </c:numRef>
          </c:val>
          <c:smooth val="0"/>
        </c:ser>
        <c:ser>
          <c:idx val="31"/>
          <c:order val="26"/>
          <c:tx>
            <c:strRef>
              <c:f>Feuil1!$AC$17</c:f>
              <c:strCache>
                <c:ptCount val="1"/>
                <c:pt idx="0">
                  <c:v>57068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Feuil1!$AC$18:$AC$27</c:f>
              <c:numCache/>
            </c:numRef>
          </c:val>
          <c:smooth val="0"/>
        </c:ser>
        <c:ser>
          <c:idx val="32"/>
          <c:order val="27"/>
          <c:tx>
            <c:strRef>
              <c:f>Feuil1!$AD$17</c:f>
              <c:strCache>
                <c:ptCount val="1"/>
                <c:pt idx="0">
                  <c:v>50738</c:v>
                </c:pt>
              </c:strCache>
            </c:strRef>
          </c:tx>
          <c:spPr>
            <a:ln w="25400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Feuil1!$AD$18:$AD$27</c:f>
              <c:numCache/>
            </c:numRef>
          </c:val>
          <c:smooth val="0"/>
        </c:ser>
        <c:ser>
          <c:idx val="33"/>
          <c:order val="28"/>
          <c:tx>
            <c:strRef>
              <c:f>Feuil1!$AE$17</c:f>
              <c:strCache>
                <c:ptCount val="1"/>
                <c:pt idx="0">
                  <c:v>52835</c:v>
                </c:pt>
              </c:strCache>
            </c:strRef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Feuil1!$AE$18:$AE$27</c:f>
              <c:numCache/>
            </c:numRef>
          </c:val>
          <c:smooth val="0"/>
        </c:ser>
        <c:axId val="55858652"/>
        <c:axId val="32965821"/>
      </c:lineChart>
      <c:catAx>
        <c:axId val="558586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2965821"/>
        <c:crosses val="autoZero"/>
        <c:auto val="1"/>
        <c:lblOffset val="100"/>
        <c:noMultiLvlLbl val="0"/>
      </c:catAx>
      <c:valAx>
        <c:axId val="32965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58652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Feuil1!$J$30</c:f>
              <c:strCache>
                <c:ptCount val="1"/>
                <c:pt idx="0">
                  <c:v>n=39-40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Feuil1!$I$31:$I$40</c:f>
              <c:numCache/>
            </c:numRef>
          </c:cat>
          <c:val>
            <c:numRef>
              <c:f>Feuil1!$J$31:$J$40</c:f>
              <c:numCache/>
            </c:numRef>
          </c:val>
          <c:smooth val="0"/>
        </c:ser>
        <c:ser>
          <c:idx val="6"/>
          <c:order val="1"/>
          <c:tx>
            <c:strRef>
              <c:f>Feuil1!$K$30</c:f>
              <c:strCache>
                <c:ptCount val="1"/>
                <c:pt idx="0">
                  <c:v>D logmin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Feuil1!$I$31:$I$40</c:f>
              <c:numCache/>
            </c:numRef>
          </c:cat>
          <c:val>
            <c:numRef>
              <c:f>Feuil1!$K$31:$K$40</c:f>
              <c:numCache/>
            </c:numRef>
          </c:val>
          <c:smooth val="0"/>
        </c:ser>
        <c:ser>
          <c:idx val="7"/>
          <c:order val="2"/>
          <c:tx>
            <c:strRef>
              <c:f>Feuil1!$L$30</c:f>
              <c:strCache>
                <c:ptCount val="1"/>
                <c:pt idx="0">
                  <c:v>Dlogmax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Feuil1!$I$31:$I$40</c:f>
              <c:numCache/>
            </c:numRef>
          </c:cat>
          <c:val>
            <c:numRef>
              <c:f>Feuil1!$L$31:$L$40</c:f>
              <c:numCache/>
            </c:numRef>
          </c:val>
          <c:smooth val="0"/>
        </c:ser>
        <c:axId val="28256934"/>
        <c:axId val="52985815"/>
      </c:lineChart>
      <c:catAx>
        <c:axId val="282569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2985815"/>
        <c:crosses val="autoZero"/>
        <c:auto val="1"/>
        <c:lblOffset val="100"/>
        <c:noMultiLvlLbl val="0"/>
      </c:catAx>
      <c:valAx>
        <c:axId val="52985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56934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43</xdr:row>
      <xdr:rowOff>38100</xdr:rowOff>
    </xdr:from>
    <xdr:to>
      <xdr:col>21</xdr:col>
      <xdr:colOff>0</xdr:colOff>
      <xdr:row>65</xdr:row>
      <xdr:rowOff>95250</xdr:rowOff>
    </xdr:to>
    <xdr:graphicFrame>
      <xdr:nvGraphicFramePr>
        <xdr:cNvPr id="1" name="Chart 2"/>
        <xdr:cNvGraphicFramePr/>
      </xdr:nvGraphicFramePr>
      <xdr:xfrm>
        <a:off x="5524500" y="6981825"/>
        <a:ext cx="50577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43</xdr:row>
      <xdr:rowOff>38100</xdr:rowOff>
    </xdr:from>
    <xdr:to>
      <xdr:col>10</xdr:col>
      <xdr:colOff>428625</xdr:colOff>
      <xdr:row>65</xdr:row>
      <xdr:rowOff>104775</xdr:rowOff>
    </xdr:to>
    <xdr:graphicFrame>
      <xdr:nvGraphicFramePr>
        <xdr:cNvPr id="2" name="Chart 3"/>
        <xdr:cNvGraphicFramePr/>
      </xdr:nvGraphicFramePr>
      <xdr:xfrm>
        <a:off x="76200" y="6981825"/>
        <a:ext cx="51816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42"/>
  <sheetViews>
    <sheetView tabSelected="1" workbookViewId="0" topLeftCell="A29">
      <selection activeCell="Y65" sqref="Y65"/>
    </sheetView>
  </sheetViews>
  <sheetFormatPr defaultColWidth="10.875" defaultRowHeight="12"/>
  <cols>
    <col min="1" max="1" width="10.50390625" style="0" bestFit="1" customWidth="1"/>
    <col min="2" max="2" width="3.125" style="1" bestFit="1" customWidth="1"/>
    <col min="3" max="3" width="6.50390625" style="0" bestFit="1" customWidth="1"/>
    <col min="4" max="4" width="6.125" style="0" bestFit="1" customWidth="1"/>
    <col min="5" max="5" width="6.50390625" style="0" bestFit="1" customWidth="1"/>
    <col min="6" max="10" width="6.125" style="0" bestFit="1" customWidth="1"/>
    <col min="11" max="11" width="7.125" style="0" bestFit="1" customWidth="1"/>
    <col min="12" max="12" width="7.375" style="0" bestFit="1" customWidth="1"/>
    <col min="13" max="13" width="6.125" style="0" bestFit="1" customWidth="1"/>
    <col min="14" max="14" width="6.50390625" style="0" bestFit="1" customWidth="1"/>
    <col min="15" max="15" width="6.125" style="0" bestFit="1" customWidth="1"/>
    <col min="16" max="17" width="7.50390625" style="0" bestFit="1" customWidth="1"/>
    <col min="18" max="19" width="6.125" style="0" bestFit="1" customWidth="1"/>
    <col min="20" max="23" width="7.50390625" style="0" bestFit="1" customWidth="1"/>
    <col min="24" max="24" width="6.125" style="0" bestFit="1" customWidth="1"/>
    <col min="25" max="25" width="5.875" style="0" bestFit="1" customWidth="1"/>
    <col min="26" max="26" width="6.50390625" style="0" bestFit="1" customWidth="1"/>
    <col min="27" max="29" width="6.125" style="0" bestFit="1" customWidth="1"/>
    <col min="30" max="30" width="6.50390625" style="0" bestFit="1" customWidth="1"/>
    <col min="31" max="32" width="6.125" style="0" bestFit="1" customWidth="1"/>
    <col min="33" max="33" width="6.50390625" style="0" bestFit="1" customWidth="1"/>
    <col min="34" max="34" width="7.50390625" style="0" bestFit="1" customWidth="1"/>
    <col min="35" max="35" width="6.125" style="0" bestFit="1" customWidth="1"/>
    <col min="36" max="37" width="6.50390625" style="0" bestFit="1" customWidth="1"/>
    <col min="38" max="38" width="6.125" style="0" bestFit="1" customWidth="1"/>
    <col min="39" max="39" width="7.50390625" style="0" bestFit="1" customWidth="1"/>
    <col min="40" max="43" width="6.125" style="0" bestFit="1" customWidth="1"/>
    <col min="44" max="45" width="7.50390625" style="0" bestFit="1" customWidth="1"/>
    <col min="46" max="47" width="6.125" style="0" bestFit="1" customWidth="1"/>
    <col min="48" max="51" width="7.50390625" style="0" bestFit="1" customWidth="1"/>
    <col min="52" max="52" width="6.125" style="0" bestFit="1" customWidth="1"/>
    <col min="53" max="53" width="6.625" style="0" customWidth="1"/>
    <col min="54" max="54" width="7.375" style="0" customWidth="1"/>
    <col min="55" max="57" width="6.125" style="0" bestFit="1" customWidth="1"/>
    <col min="58" max="58" width="7.50390625" style="0" bestFit="1" customWidth="1"/>
    <col min="59" max="61" width="6.125" style="0" bestFit="1" customWidth="1"/>
  </cols>
  <sheetData>
    <row r="2" spans="3:21" ht="12.75">
      <c r="C2" s="1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  <c r="T2" s="3"/>
      <c r="U2" s="3"/>
    </row>
    <row r="3" spans="3:42" ht="12.75">
      <c r="C3" s="3" t="s">
        <v>31</v>
      </c>
      <c r="D3" s="3" t="s">
        <v>25</v>
      </c>
      <c r="E3" s="3" t="s">
        <v>28</v>
      </c>
      <c r="F3" s="3" t="s">
        <v>12</v>
      </c>
      <c r="G3" s="3" t="s">
        <v>14</v>
      </c>
      <c r="H3" s="3" t="s">
        <v>27</v>
      </c>
      <c r="I3" s="3" t="s">
        <v>11</v>
      </c>
      <c r="J3" s="3" t="s">
        <v>36</v>
      </c>
      <c r="K3" s="3" t="s">
        <v>30</v>
      </c>
      <c r="L3" s="3" t="s">
        <v>39</v>
      </c>
      <c r="M3" s="3" t="s">
        <v>26</v>
      </c>
      <c r="N3" s="3" t="s">
        <v>20</v>
      </c>
      <c r="O3" s="3" t="s">
        <v>35</v>
      </c>
      <c r="P3" s="3" t="s">
        <v>41</v>
      </c>
      <c r="Q3" s="3" t="s">
        <v>42</v>
      </c>
      <c r="R3" s="3" t="s">
        <v>13</v>
      </c>
      <c r="S3" s="3" t="s">
        <v>16</v>
      </c>
      <c r="T3" s="3" t="s">
        <v>43</v>
      </c>
      <c r="U3" s="3" t="s">
        <v>44</v>
      </c>
      <c r="V3" s="3" t="s">
        <v>45</v>
      </c>
      <c r="W3" s="3" t="s">
        <v>46</v>
      </c>
      <c r="X3" s="3" t="s">
        <v>19</v>
      </c>
      <c r="Y3" s="3" t="s">
        <v>23</v>
      </c>
      <c r="Z3" s="3" t="s">
        <v>34</v>
      </c>
      <c r="AA3" s="3" t="s">
        <v>18</v>
      </c>
      <c r="AB3" s="3" t="s">
        <v>53</v>
      </c>
      <c r="AC3" s="3" t="s">
        <v>54</v>
      </c>
      <c r="AD3" s="3" t="s">
        <v>32</v>
      </c>
      <c r="AE3" s="3" t="s">
        <v>17</v>
      </c>
      <c r="AF3" s="3" t="s">
        <v>15</v>
      </c>
      <c r="AG3" s="3" t="s">
        <v>33</v>
      </c>
      <c r="AH3" s="3" t="s">
        <v>21</v>
      </c>
      <c r="AI3" s="3" t="s">
        <v>22</v>
      </c>
      <c r="AJ3" s="3" t="s">
        <v>9</v>
      </c>
      <c r="AK3" s="3" t="s">
        <v>38</v>
      </c>
      <c r="AL3" s="3" t="s">
        <v>37</v>
      </c>
      <c r="AM3" s="3" t="s">
        <v>55</v>
      </c>
      <c r="AN3" s="3" t="s">
        <v>56</v>
      </c>
      <c r="AO3" s="3" t="s">
        <v>29</v>
      </c>
      <c r="AP3" s="3" t="s">
        <v>10</v>
      </c>
    </row>
    <row r="4" spans="1:42" s="3" customFormat="1" ht="12.75">
      <c r="A4" s="9" t="s">
        <v>40</v>
      </c>
      <c r="C4" s="3">
        <v>50278</v>
      </c>
      <c r="D4" s="3">
        <v>38205</v>
      </c>
      <c r="E4" s="3">
        <v>47800</v>
      </c>
      <c r="F4" s="3">
        <v>45698</v>
      </c>
      <c r="G4" s="3">
        <v>48880</v>
      </c>
      <c r="H4" s="3">
        <v>46533</v>
      </c>
      <c r="I4" s="3">
        <v>45643</v>
      </c>
      <c r="J4" s="3">
        <v>53311</v>
      </c>
      <c r="K4" s="3">
        <v>48343</v>
      </c>
      <c r="L4" s="3">
        <v>54490</v>
      </c>
      <c r="M4" s="3">
        <v>45730</v>
      </c>
      <c r="N4" s="3">
        <v>54245</v>
      </c>
      <c r="O4" s="3">
        <v>53307</v>
      </c>
      <c r="P4" s="3" t="s">
        <v>47</v>
      </c>
      <c r="Q4" s="3" t="s">
        <v>48</v>
      </c>
      <c r="R4" s="3">
        <v>46716</v>
      </c>
      <c r="S4" s="3">
        <v>52824</v>
      </c>
      <c r="T4" s="3" t="s">
        <v>49</v>
      </c>
      <c r="U4" s="3" t="s">
        <v>50</v>
      </c>
      <c r="V4" s="3" t="s">
        <v>51</v>
      </c>
      <c r="W4" s="3" t="s">
        <v>52</v>
      </c>
      <c r="X4" s="3">
        <v>54184</v>
      </c>
      <c r="Y4" s="3" t="s">
        <v>24</v>
      </c>
      <c r="Z4" s="3">
        <v>51630</v>
      </c>
      <c r="AA4" s="4">
        <v>53502</v>
      </c>
      <c r="AB4" s="4">
        <v>57642</v>
      </c>
      <c r="AC4" s="4">
        <v>57068</v>
      </c>
      <c r="AD4" s="4">
        <v>50738</v>
      </c>
      <c r="AE4" s="4">
        <v>52835</v>
      </c>
      <c r="AF4" s="4">
        <v>51609</v>
      </c>
      <c r="AG4" s="4">
        <v>51164</v>
      </c>
      <c r="AH4" s="4" t="s">
        <v>57</v>
      </c>
      <c r="AI4" s="4">
        <v>58303</v>
      </c>
      <c r="AJ4" s="4">
        <v>36839</v>
      </c>
      <c r="AK4" s="4">
        <v>53679</v>
      </c>
      <c r="AL4" s="4">
        <v>53678</v>
      </c>
      <c r="AM4" s="4" t="s">
        <v>58</v>
      </c>
      <c r="AN4" s="4">
        <v>57628</v>
      </c>
      <c r="AO4" s="4">
        <v>47915</v>
      </c>
      <c r="AP4" s="4">
        <v>45488</v>
      </c>
    </row>
    <row r="5" spans="1:42" ht="12.75">
      <c r="A5" s="10">
        <v>210.2413793103448</v>
      </c>
      <c r="B5" s="1">
        <v>1</v>
      </c>
      <c r="C5">
        <v>230</v>
      </c>
      <c r="D5">
        <v>240</v>
      </c>
      <c r="E5">
        <v>230</v>
      </c>
      <c r="F5">
        <v>242</v>
      </c>
      <c r="G5">
        <v>234</v>
      </c>
      <c r="H5">
        <v>240</v>
      </c>
      <c r="I5">
        <v>228</v>
      </c>
      <c r="J5">
        <v>230</v>
      </c>
      <c r="K5">
        <v>241</v>
      </c>
      <c r="L5">
        <v>235</v>
      </c>
      <c r="M5">
        <v>243</v>
      </c>
      <c r="N5">
        <v>223</v>
      </c>
      <c r="O5">
        <v>245</v>
      </c>
      <c r="P5">
        <v>222</v>
      </c>
      <c r="Q5">
        <v>250</v>
      </c>
      <c r="R5">
        <v>238</v>
      </c>
      <c r="S5">
        <v>242</v>
      </c>
      <c r="T5">
        <v>251</v>
      </c>
      <c r="U5">
        <v>217</v>
      </c>
      <c r="V5">
        <v>228</v>
      </c>
      <c r="W5">
        <v>219</v>
      </c>
      <c r="X5">
        <v>242</v>
      </c>
      <c r="Y5">
        <v>242</v>
      </c>
      <c r="Z5">
        <v>238</v>
      </c>
      <c r="AA5">
        <v>230</v>
      </c>
      <c r="AB5">
        <v>235</v>
      </c>
      <c r="AC5">
        <v>244</v>
      </c>
      <c r="AD5">
        <v>229</v>
      </c>
      <c r="AE5">
        <v>228</v>
      </c>
      <c r="AF5">
        <v>223</v>
      </c>
      <c r="AG5">
        <v>235</v>
      </c>
      <c r="AH5">
        <v>242</v>
      </c>
      <c r="AI5">
        <v>232</v>
      </c>
      <c r="AJ5">
        <v>229</v>
      </c>
      <c r="AK5">
        <v>234</v>
      </c>
      <c r="AL5">
        <v>244</v>
      </c>
      <c r="AM5">
        <v>224</v>
      </c>
      <c r="AN5">
        <v>236</v>
      </c>
      <c r="AO5">
        <v>231</v>
      </c>
      <c r="AP5">
        <v>228</v>
      </c>
    </row>
    <row r="6" spans="1:42" ht="12.75">
      <c r="A6" s="10">
        <v>26.517241379310338</v>
      </c>
      <c r="B6" s="1">
        <v>3</v>
      </c>
      <c r="C6">
        <v>26.4</v>
      </c>
      <c r="D6">
        <v>27.4</v>
      </c>
      <c r="E6">
        <v>25.7</v>
      </c>
      <c r="F6">
        <v>30.5</v>
      </c>
      <c r="G6">
        <v>29.3</v>
      </c>
      <c r="H6">
        <v>27.9</v>
      </c>
      <c r="I6">
        <v>28.7</v>
      </c>
      <c r="J6">
        <v>28.2</v>
      </c>
      <c r="K6">
        <v>29.3</v>
      </c>
      <c r="L6">
        <v>27</v>
      </c>
      <c r="M6">
        <v>29.2</v>
      </c>
      <c r="N6">
        <v>27.9</v>
      </c>
      <c r="O6">
        <v>29.9</v>
      </c>
      <c r="P6">
        <v>32.5</v>
      </c>
      <c r="Q6">
        <v>31.8</v>
      </c>
      <c r="R6">
        <v>30.9</v>
      </c>
      <c r="S6">
        <v>31.4</v>
      </c>
      <c r="T6">
        <v>32</v>
      </c>
      <c r="U6">
        <v>33.5</v>
      </c>
      <c r="V6">
        <v>33.4</v>
      </c>
      <c r="W6">
        <v>33.2</v>
      </c>
      <c r="X6">
        <v>30</v>
      </c>
      <c r="Y6">
        <v>30.5</v>
      </c>
      <c r="Z6">
        <v>28.5</v>
      </c>
      <c r="AA6">
        <v>28.7</v>
      </c>
      <c r="AB6">
        <v>28.8</v>
      </c>
      <c r="AC6">
        <v>28.9</v>
      </c>
      <c r="AD6">
        <v>27.6</v>
      </c>
      <c r="AE6">
        <v>28.9</v>
      </c>
      <c r="AF6">
        <v>28.1</v>
      </c>
      <c r="AG6">
        <v>27</v>
      </c>
      <c r="AH6">
        <v>30.6</v>
      </c>
      <c r="AI6">
        <v>29.3</v>
      </c>
      <c r="AJ6">
        <v>30.5</v>
      </c>
      <c r="AK6">
        <v>28.1</v>
      </c>
      <c r="AL6">
        <v>29.5</v>
      </c>
      <c r="AM6">
        <v>33.9</v>
      </c>
      <c r="AN6">
        <v>28.4</v>
      </c>
      <c r="AO6">
        <v>27.8</v>
      </c>
      <c r="AP6">
        <v>29.2</v>
      </c>
    </row>
    <row r="7" spans="1:42" ht="12.75">
      <c r="A7" s="10">
        <v>21.331034482758625</v>
      </c>
      <c r="B7" s="1">
        <v>4</v>
      </c>
      <c r="C7">
        <v>23.5</v>
      </c>
      <c r="D7">
        <v>25.3</v>
      </c>
      <c r="E7">
        <v>24.1</v>
      </c>
      <c r="F7">
        <v>23.9</v>
      </c>
      <c r="G7">
        <v>25.9</v>
      </c>
      <c r="H7">
        <v>23</v>
      </c>
      <c r="I7">
        <v>24.9</v>
      </c>
      <c r="J7">
        <v>24.4</v>
      </c>
      <c r="K7">
        <v>23.6</v>
      </c>
      <c r="L7">
        <v>23.9</v>
      </c>
      <c r="M7">
        <v>23.9</v>
      </c>
      <c r="N7">
        <v>23.4</v>
      </c>
      <c r="O7">
        <v>25.1</v>
      </c>
      <c r="P7">
        <v>25.4</v>
      </c>
      <c r="Q7">
        <v>24.7</v>
      </c>
      <c r="R7">
        <v>25.9</v>
      </c>
      <c r="S7">
        <v>25.3</v>
      </c>
      <c r="T7">
        <v>24.6</v>
      </c>
      <c r="U7">
        <v>24.6</v>
      </c>
      <c r="V7">
        <v>25.8</v>
      </c>
      <c r="W7">
        <v>25.5</v>
      </c>
      <c r="X7">
        <v>24.7</v>
      </c>
      <c r="Y7">
        <v>26.1</v>
      </c>
      <c r="Z7">
        <v>24.4</v>
      </c>
      <c r="AA7">
        <v>23.7</v>
      </c>
      <c r="AB7">
        <v>24.7</v>
      </c>
      <c r="AC7">
        <v>23</v>
      </c>
      <c r="AD7">
        <v>25</v>
      </c>
      <c r="AE7">
        <v>24.1</v>
      </c>
      <c r="AF7">
        <v>23</v>
      </c>
      <c r="AG7">
        <v>24.3</v>
      </c>
      <c r="AH7">
        <v>26</v>
      </c>
      <c r="AI7">
        <v>26.4</v>
      </c>
      <c r="AJ7">
        <v>23.2</v>
      </c>
      <c r="AK7">
        <v>24.1</v>
      </c>
      <c r="AL7">
        <v>24.8</v>
      </c>
      <c r="AM7">
        <v>25.6</v>
      </c>
      <c r="AN7">
        <v>24.3</v>
      </c>
      <c r="AO7">
        <v>24.9</v>
      </c>
      <c r="AP7">
        <v>24.2</v>
      </c>
    </row>
    <row r="8" spans="1:42" ht="12.75">
      <c r="A8" s="10">
        <v>42.52758620689654</v>
      </c>
      <c r="B8" s="1">
        <v>5</v>
      </c>
      <c r="C8">
        <v>43</v>
      </c>
      <c r="D8">
        <v>44</v>
      </c>
      <c r="E8">
        <v>44</v>
      </c>
      <c r="F8">
        <v>45</v>
      </c>
      <c r="G8">
        <v>45</v>
      </c>
      <c r="H8">
        <v>44</v>
      </c>
      <c r="I8">
        <v>46</v>
      </c>
      <c r="J8">
        <v>46</v>
      </c>
      <c r="K8">
        <v>43</v>
      </c>
      <c r="L8">
        <v>44</v>
      </c>
      <c r="M8">
        <v>46</v>
      </c>
      <c r="N8">
        <v>43</v>
      </c>
      <c r="O8">
        <v>46</v>
      </c>
      <c r="P8">
        <v>48</v>
      </c>
      <c r="Q8">
        <v>51</v>
      </c>
      <c r="R8">
        <v>46</v>
      </c>
      <c r="S8">
        <v>46</v>
      </c>
      <c r="T8">
        <v>50</v>
      </c>
      <c r="U8">
        <v>56</v>
      </c>
      <c r="V8">
        <v>54</v>
      </c>
      <c r="W8">
        <v>49</v>
      </c>
      <c r="X8">
        <v>44</v>
      </c>
      <c r="Y8">
        <v>46</v>
      </c>
      <c r="Z8">
        <v>44</v>
      </c>
      <c r="AA8">
        <v>46</v>
      </c>
      <c r="AB8">
        <v>52</v>
      </c>
      <c r="AC8">
        <v>45</v>
      </c>
      <c r="AD8">
        <v>44</v>
      </c>
      <c r="AE8">
        <v>43</v>
      </c>
      <c r="AF8">
        <v>44</v>
      </c>
      <c r="AG8">
        <v>43</v>
      </c>
      <c r="AH8">
        <v>47</v>
      </c>
      <c r="AI8">
        <v>50</v>
      </c>
      <c r="AJ8">
        <v>43</v>
      </c>
      <c r="AK8">
        <v>43</v>
      </c>
      <c r="AL8">
        <v>47</v>
      </c>
      <c r="AM8">
        <v>46</v>
      </c>
      <c r="AN8">
        <v>52</v>
      </c>
      <c r="AO8">
        <v>43</v>
      </c>
      <c r="AP8">
        <v>44</v>
      </c>
    </row>
    <row r="9" spans="1:42" ht="12.75">
      <c r="A9" s="10">
        <v>26.82068965517241</v>
      </c>
      <c r="B9" s="1">
        <v>6</v>
      </c>
      <c r="C9">
        <v>32</v>
      </c>
      <c r="D9">
        <v>33</v>
      </c>
      <c r="E9">
        <v>33</v>
      </c>
      <c r="F9">
        <v>34</v>
      </c>
      <c r="G9">
        <v>31</v>
      </c>
      <c r="H9">
        <v>30</v>
      </c>
      <c r="I9">
        <v>33</v>
      </c>
      <c r="J9">
        <v>34</v>
      </c>
      <c r="K9">
        <v>29</v>
      </c>
      <c r="L9">
        <v>30</v>
      </c>
      <c r="M9">
        <v>36</v>
      </c>
      <c r="N9">
        <v>31</v>
      </c>
      <c r="O9">
        <v>32</v>
      </c>
      <c r="P9">
        <v>32</v>
      </c>
      <c r="Q9">
        <v>33</v>
      </c>
      <c r="R9">
        <v>33</v>
      </c>
      <c r="S9">
        <v>32</v>
      </c>
      <c r="T9">
        <v>33</v>
      </c>
      <c r="U9">
        <v>40</v>
      </c>
      <c r="V9">
        <v>37</v>
      </c>
      <c r="W9">
        <v>35</v>
      </c>
      <c r="X9">
        <v>30</v>
      </c>
      <c r="Y9">
        <v>35</v>
      </c>
      <c r="Z9">
        <v>30</v>
      </c>
      <c r="AA9">
        <v>33</v>
      </c>
      <c r="AB9">
        <v>35</v>
      </c>
      <c r="AC9">
        <v>32</v>
      </c>
      <c r="AD9">
        <v>31</v>
      </c>
      <c r="AE9">
        <v>31</v>
      </c>
      <c r="AF9">
        <v>30</v>
      </c>
      <c r="AG9">
        <v>31</v>
      </c>
      <c r="AH9">
        <v>34</v>
      </c>
      <c r="AI9">
        <v>35</v>
      </c>
      <c r="AJ9">
        <v>31</v>
      </c>
      <c r="AK9">
        <v>30</v>
      </c>
      <c r="AL9">
        <v>31</v>
      </c>
      <c r="AM9">
        <v>35</v>
      </c>
      <c r="AN9">
        <v>35</v>
      </c>
      <c r="AO9">
        <v>31</v>
      </c>
      <c r="AP9">
        <v>32</v>
      </c>
    </row>
    <row r="10" spans="1:42" ht="12.75">
      <c r="A10" s="10">
        <v>38.75172413793103</v>
      </c>
      <c r="B10" s="1">
        <v>10</v>
      </c>
      <c r="C10">
        <v>39.3</v>
      </c>
      <c r="D10">
        <v>40.8</v>
      </c>
      <c r="E10">
        <v>39</v>
      </c>
      <c r="F10">
        <v>41.3</v>
      </c>
      <c r="G10">
        <v>41</v>
      </c>
      <c r="H10">
        <v>38.8</v>
      </c>
      <c r="I10">
        <v>41</v>
      </c>
      <c r="J10">
        <v>41.1</v>
      </c>
      <c r="K10">
        <v>40.9</v>
      </c>
      <c r="L10">
        <v>40.6</v>
      </c>
      <c r="M10">
        <v>41.2</v>
      </c>
      <c r="O10">
        <v>41.7</v>
      </c>
      <c r="P10">
        <v>45.9</v>
      </c>
      <c r="Q10">
        <v>43.4</v>
      </c>
      <c r="R10">
        <v>40.6</v>
      </c>
      <c r="S10">
        <v>41</v>
      </c>
      <c r="T10">
        <v>44</v>
      </c>
      <c r="U10">
        <v>43.8</v>
      </c>
      <c r="V10">
        <v>45.5</v>
      </c>
      <c r="W10">
        <v>44</v>
      </c>
      <c r="X10">
        <v>41.3</v>
      </c>
      <c r="Y10">
        <v>44.2</v>
      </c>
      <c r="Z10">
        <v>38.2</v>
      </c>
      <c r="AA10">
        <v>40.5</v>
      </c>
      <c r="AB10">
        <v>40.8</v>
      </c>
      <c r="AC10">
        <v>39.2</v>
      </c>
      <c r="AD10">
        <v>38.5</v>
      </c>
      <c r="AE10">
        <v>40</v>
      </c>
      <c r="AF10">
        <v>39.8</v>
      </c>
      <c r="AG10">
        <v>37.6</v>
      </c>
      <c r="AH10">
        <v>43.6</v>
      </c>
      <c r="AI10">
        <v>40.9</v>
      </c>
      <c r="AJ10">
        <v>40.7</v>
      </c>
      <c r="AK10">
        <v>38</v>
      </c>
      <c r="AL10">
        <v>41.4</v>
      </c>
      <c r="AM10">
        <v>44.4</v>
      </c>
      <c r="AN10">
        <v>39.8</v>
      </c>
      <c r="AO10">
        <v>38.8</v>
      </c>
      <c r="AP10">
        <v>39.3</v>
      </c>
    </row>
    <row r="11" spans="1:42" ht="12.75">
      <c r="A11" s="10">
        <v>38.527586206896544</v>
      </c>
      <c r="B11" s="1">
        <v>11</v>
      </c>
      <c r="C11">
        <v>41</v>
      </c>
      <c r="D11">
        <v>43</v>
      </c>
      <c r="E11">
        <v>40</v>
      </c>
      <c r="F11">
        <v>41</v>
      </c>
      <c r="G11">
        <v>43</v>
      </c>
      <c r="H11">
        <v>40</v>
      </c>
      <c r="I11">
        <v>43</v>
      </c>
      <c r="J11">
        <v>44</v>
      </c>
      <c r="K11">
        <v>41</v>
      </c>
      <c r="L11">
        <v>40</v>
      </c>
      <c r="M11">
        <v>41</v>
      </c>
      <c r="N11">
        <v>40</v>
      </c>
      <c r="O11">
        <v>43</v>
      </c>
      <c r="P11">
        <v>44</v>
      </c>
      <c r="Q11">
        <v>45</v>
      </c>
      <c r="R11">
        <v>42</v>
      </c>
      <c r="S11">
        <v>41</v>
      </c>
      <c r="T11">
        <v>45</v>
      </c>
      <c r="U11">
        <v>45</v>
      </c>
      <c r="V11">
        <v>47</v>
      </c>
      <c r="W11">
        <v>48</v>
      </c>
      <c r="X11">
        <v>41</v>
      </c>
      <c r="Y11">
        <v>42</v>
      </c>
      <c r="Z11">
        <v>43</v>
      </c>
      <c r="AA11">
        <v>43</v>
      </c>
      <c r="AB11">
        <v>40</v>
      </c>
      <c r="AC11">
        <v>40</v>
      </c>
      <c r="AD11">
        <v>41</v>
      </c>
      <c r="AE11">
        <v>42</v>
      </c>
      <c r="AF11">
        <v>40</v>
      </c>
      <c r="AG11">
        <v>40</v>
      </c>
      <c r="AH11">
        <v>41</v>
      </c>
      <c r="AI11">
        <v>41</v>
      </c>
      <c r="AJ11">
        <v>41</v>
      </c>
      <c r="AK11">
        <v>40</v>
      </c>
      <c r="AL11">
        <v>43</v>
      </c>
      <c r="AM11">
        <v>46</v>
      </c>
      <c r="AN11">
        <v>40</v>
      </c>
      <c r="AO11">
        <v>41</v>
      </c>
      <c r="AP11">
        <v>40</v>
      </c>
    </row>
    <row r="12" spans="1:42" ht="12.75">
      <c r="A12" s="10">
        <v>29.58275862068965</v>
      </c>
      <c r="B12" s="1">
        <v>12</v>
      </c>
      <c r="C12">
        <v>32.2</v>
      </c>
      <c r="D12">
        <v>32.6</v>
      </c>
      <c r="E12">
        <v>31.6</v>
      </c>
      <c r="F12">
        <v>33.5</v>
      </c>
      <c r="G12">
        <v>31.3</v>
      </c>
      <c r="H12">
        <v>30.8</v>
      </c>
      <c r="I12">
        <v>33.4</v>
      </c>
      <c r="J12">
        <v>32.9</v>
      </c>
      <c r="K12">
        <v>33.5</v>
      </c>
      <c r="L12">
        <v>32.7</v>
      </c>
      <c r="M12">
        <v>33.4</v>
      </c>
      <c r="N12">
        <v>30.6</v>
      </c>
      <c r="O12">
        <v>33.4</v>
      </c>
      <c r="P12">
        <v>35.4</v>
      </c>
      <c r="Q12">
        <v>36.4</v>
      </c>
      <c r="R12">
        <v>33.4</v>
      </c>
      <c r="S12">
        <v>34.6</v>
      </c>
      <c r="T12">
        <v>36.6</v>
      </c>
      <c r="U12">
        <v>34.5</v>
      </c>
      <c r="V12">
        <v>36.6</v>
      </c>
      <c r="W12">
        <v>37.5</v>
      </c>
      <c r="X12">
        <v>32.8</v>
      </c>
      <c r="Y12">
        <v>33.4</v>
      </c>
      <c r="Z12">
        <v>30.7</v>
      </c>
      <c r="AA12">
        <v>32.5</v>
      </c>
      <c r="AB12">
        <v>32.3</v>
      </c>
      <c r="AC12">
        <v>32.5</v>
      </c>
      <c r="AD12">
        <v>31.1</v>
      </c>
      <c r="AE12">
        <v>32.3</v>
      </c>
      <c r="AF12">
        <v>30.1</v>
      </c>
      <c r="AG12">
        <v>31</v>
      </c>
      <c r="AH12">
        <v>33.3</v>
      </c>
      <c r="AI12">
        <v>30.9</v>
      </c>
      <c r="AJ12">
        <v>30.5</v>
      </c>
      <c r="AK12">
        <v>30.8</v>
      </c>
      <c r="AL12">
        <v>33.3</v>
      </c>
      <c r="AM12">
        <v>36.2</v>
      </c>
      <c r="AN12">
        <v>31.8</v>
      </c>
      <c r="AO12">
        <v>30.8</v>
      </c>
      <c r="AP12">
        <v>32.1</v>
      </c>
    </row>
    <row r="13" spans="1:42" ht="12.75">
      <c r="A13" s="10">
        <v>24.11724137931035</v>
      </c>
      <c r="B13" s="1">
        <v>13</v>
      </c>
      <c r="C13">
        <v>26.5</v>
      </c>
      <c r="D13">
        <v>26.7</v>
      </c>
      <c r="E13">
        <v>25.9</v>
      </c>
      <c r="F13">
        <v>27.5</v>
      </c>
      <c r="G13">
        <v>25.7</v>
      </c>
      <c r="H13">
        <v>26.2</v>
      </c>
      <c r="I13">
        <v>27.8</v>
      </c>
      <c r="J13">
        <v>27.5</v>
      </c>
      <c r="K13">
        <v>26.3</v>
      </c>
      <c r="L13">
        <v>26.2</v>
      </c>
      <c r="M13">
        <v>27.5</v>
      </c>
      <c r="N13">
        <v>24.3</v>
      </c>
      <c r="O13">
        <v>28.1</v>
      </c>
      <c r="P13">
        <v>28</v>
      </c>
      <c r="Q13">
        <v>30.8</v>
      </c>
      <c r="R13">
        <v>27.2</v>
      </c>
      <c r="S13">
        <v>28</v>
      </c>
      <c r="T13">
        <v>31.1</v>
      </c>
      <c r="U13">
        <v>27.1</v>
      </c>
      <c r="V13">
        <v>29</v>
      </c>
      <c r="W13">
        <v>28.5</v>
      </c>
      <c r="X13">
        <v>26.7</v>
      </c>
      <c r="Y13">
        <v>28.4</v>
      </c>
      <c r="Z13">
        <v>26.1</v>
      </c>
      <c r="AA13">
        <v>27.3</v>
      </c>
      <c r="AB13">
        <v>25.8</v>
      </c>
      <c r="AC13">
        <v>26.5</v>
      </c>
      <c r="AD13">
        <v>25.7</v>
      </c>
      <c r="AE13">
        <v>27.3</v>
      </c>
      <c r="AF13">
        <v>24.8</v>
      </c>
      <c r="AG13">
        <v>25.8</v>
      </c>
      <c r="AH13">
        <v>28.4</v>
      </c>
      <c r="AI13">
        <v>26.7</v>
      </c>
      <c r="AJ13">
        <v>25.3</v>
      </c>
      <c r="AK13">
        <v>25</v>
      </c>
      <c r="AL13">
        <v>27.4</v>
      </c>
      <c r="AM13">
        <v>27.8</v>
      </c>
      <c r="AN13">
        <v>25.1</v>
      </c>
      <c r="AO13">
        <v>25.6</v>
      </c>
      <c r="AP13">
        <v>26.8</v>
      </c>
    </row>
    <row r="14" spans="1:42" ht="12.75">
      <c r="A14" s="10">
        <v>25.82068965517241</v>
      </c>
      <c r="B14" s="1">
        <v>14</v>
      </c>
      <c r="C14">
        <v>29</v>
      </c>
      <c r="D14">
        <v>28.3</v>
      </c>
      <c r="E14">
        <v>28.9</v>
      </c>
      <c r="F14">
        <v>29</v>
      </c>
      <c r="G14">
        <v>27.8</v>
      </c>
      <c r="H14">
        <v>27.1</v>
      </c>
      <c r="I14">
        <v>29.2</v>
      </c>
      <c r="J14">
        <v>29.6</v>
      </c>
      <c r="K14">
        <v>27.8</v>
      </c>
      <c r="L14">
        <v>27.5</v>
      </c>
      <c r="M14">
        <v>29</v>
      </c>
      <c r="N14">
        <v>25.5</v>
      </c>
      <c r="O14">
        <v>28.9</v>
      </c>
      <c r="P14">
        <v>29.7</v>
      </c>
      <c r="Q14">
        <v>32.5</v>
      </c>
      <c r="R14">
        <v>29.8</v>
      </c>
      <c r="S14">
        <v>29.4</v>
      </c>
      <c r="T14">
        <v>32.8</v>
      </c>
      <c r="U14">
        <v>29.6</v>
      </c>
      <c r="V14">
        <v>30.8</v>
      </c>
      <c r="W14">
        <v>30.7</v>
      </c>
      <c r="X14">
        <v>28.8</v>
      </c>
      <c r="Y14">
        <v>30.8</v>
      </c>
      <c r="Z14">
        <v>27.6</v>
      </c>
      <c r="AA14">
        <v>29.4</v>
      </c>
      <c r="AB14">
        <v>28.6</v>
      </c>
      <c r="AC14">
        <v>29.4</v>
      </c>
      <c r="AD14">
        <v>27.3</v>
      </c>
      <c r="AE14">
        <v>29.3</v>
      </c>
      <c r="AF14">
        <v>27.2</v>
      </c>
      <c r="AG14">
        <v>27</v>
      </c>
      <c r="AH14">
        <v>30.2</v>
      </c>
      <c r="AI14">
        <v>28.1</v>
      </c>
      <c r="AJ14">
        <v>27.7</v>
      </c>
      <c r="AK14">
        <v>27</v>
      </c>
      <c r="AL14">
        <v>28.9</v>
      </c>
      <c r="AM14">
        <v>30.7</v>
      </c>
      <c r="AN14">
        <v>28.4</v>
      </c>
      <c r="AO14">
        <v>27</v>
      </c>
      <c r="AP14">
        <v>28.4</v>
      </c>
    </row>
    <row r="15" spans="1:42" ht="12.75">
      <c r="A15" s="10">
        <v>33.948275862068975</v>
      </c>
      <c r="B15" s="1">
        <v>7</v>
      </c>
      <c r="C15">
        <v>34.9</v>
      </c>
      <c r="D15">
        <v>37.4</v>
      </c>
      <c r="E15">
        <v>35</v>
      </c>
      <c r="F15">
        <v>35.4</v>
      </c>
      <c r="G15">
        <v>35.7</v>
      </c>
      <c r="H15">
        <v>35.4</v>
      </c>
      <c r="I15">
        <v>36.2</v>
      </c>
      <c r="J15">
        <v>36.9</v>
      </c>
      <c r="K15">
        <v>35.4</v>
      </c>
      <c r="L15">
        <v>36.4</v>
      </c>
      <c r="M15">
        <v>36.2</v>
      </c>
      <c r="N15">
        <v>36.5</v>
      </c>
      <c r="O15">
        <v>37.9</v>
      </c>
      <c r="P15">
        <v>36.2</v>
      </c>
      <c r="Q15">
        <v>40.8</v>
      </c>
      <c r="R15">
        <v>38.4</v>
      </c>
      <c r="S15">
        <v>37.9</v>
      </c>
      <c r="T15">
        <v>41.3</v>
      </c>
      <c r="U15">
        <v>37.7</v>
      </c>
      <c r="V15">
        <v>39.6</v>
      </c>
      <c r="W15">
        <v>40.2</v>
      </c>
      <c r="X15">
        <v>38.3</v>
      </c>
      <c r="Y15">
        <v>37.4</v>
      </c>
      <c r="Z15">
        <v>36.7</v>
      </c>
      <c r="AA15">
        <v>36.8</v>
      </c>
      <c r="AB15">
        <v>36</v>
      </c>
      <c r="AC15">
        <v>41.6</v>
      </c>
      <c r="AD15">
        <v>35.8</v>
      </c>
      <c r="AE15">
        <v>36.6</v>
      </c>
      <c r="AF15">
        <v>35.4</v>
      </c>
      <c r="AG15">
        <v>36.6</v>
      </c>
      <c r="AH15">
        <v>38.5</v>
      </c>
      <c r="AI15">
        <v>37.9</v>
      </c>
      <c r="AJ15">
        <v>35.5</v>
      </c>
      <c r="AK15">
        <v>34.7</v>
      </c>
      <c r="AL15">
        <v>37.8</v>
      </c>
      <c r="AM15">
        <v>39.5</v>
      </c>
      <c r="AN15">
        <v>36.5</v>
      </c>
      <c r="AO15">
        <v>35.7</v>
      </c>
      <c r="AP15">
        <v>36.7</v>
      </c>
    </row>
    <row r="16" spans="1:42" ht="12.75">
      <c r="A16" s="10">
        <v>12.372413793103451</v>
      </c>
      <c r="B16" s="1">
        <v>8</v>
      </c>
      <c r="C16">
        <v>12.8</v>
      </c>
      <c r="D16">
        <v>12.4</v>
      </c>
      <c r="E16">
        <v>13.2</v>
      </c>
      <c r="F16">
        <v>14.4</v>
      </c>
      <c r="G16">
        <v>14.2</v>
      </c>
      <c r="H16">
        <v>12.5</v>
      </c>
      <c r="I16">
        <v>14.7</v>
      </c>
      <c r="J16">
        <v>13.8</v>
      </c>
      <c r="K16">
        <v>11.4</v>
      </c>
      <c r="L16">
        <v>12.6</v>
      </c>
      <c r="M16">
        <v>14</v>
      </c>
      <c r="N16">
        <v>12.3</v>
      </c>
      <c r="O16">
        <v>13.7</v>
      </c>
      <c r="P16">
        <v>14.5</v>
      </c>
      <c r="Q16">
        <v>15.2</v>
      </c>
      <c r="R16">
        <v>14.4</v>
      </c>
      <c r="S16">
        <v>14</v>
      </c>
      <c r="T16">
        <v>14.3</v>
      </c>
      <c r="U16">
        <v>12.9</v>
      </c>
      <c r="V16">
        <v>16.3</v>
      </c>
      <c r="W16">
        <v>16.4</v>
      </c>
      <c r="X16">
        <v>12.8</v>
      </c>
      <c r="Y16">
        <v>13.7</v>
      </c>
      <c r="Z16">
        <v>13</v>
      </c>
      <c r="AA16">
        <v>14.8</v>
      </c>
      <c r="AB16">
        <v>14.8</v>
      </c>
      <c r="AC16">
        <v>16.3</v>
      </c>
      <c r="AD16">
        <v>13</v>
      </c>
      <c r="AE16">
        <v>13.8</v>
      </c>
      <c r="AF16">
        <v>13.2</v>
      </c>
      <c r="AG16">
        <v>13.5</v>
      </c>
      <c r="AH16">
        <v>13.7</v>
      </c>
      <c r="AI16">
        <v>13.6</v>
      </c>
      <c r="AJ16">
        <v>11.2</v>
      </c>
      <c r="AK16">
        <v>12.8</v>
      </c>
      <c r="AL16">
        <v>13.5</v>
      </c>
      <c r="AM16">
        <v>13.8</v>
      </c>
      <c r="AN16">
        <v>14.3</v>
      </c>
      <c r="AO16">
        <v>12.8</v>
      </c>
      <c r="AP16">
        <v>12.7</v>
      </c>
    </row>
    <row r="17" spans="1:42" s="1" customFormat="1" ht="12.75">
      <c r="A17" s="11" t="s">
        <v>0</v>
      </c>
      <c r="C17" s="5">
        <f>C4</f>
        <v>50278</v>
      </c>
      <c r="D17" s="5">
        <f aca="true" t="shared" si="0" ref="D17:R17">D4</f>
        <v>38205</v>
      </c>
      <c r="E17" s="5">
        <f t="shared" si="0"/>
        <v>47800</v>
      </c>
      <c r="F17" s="5">
        <f t="shared" si="0"/>
        <v>45698</v>
      </c>
      <c r="G17" s="5">
        <f t="shared" si="0"/>
        <v>48880</v>
      </c>
      <c r="H17" s="5">
        <f t="shared" si="0"/>
        <v>46533</v>
      </c>
      <c r="I17" s="5">
        <f t="shared" si="0"/>
        <v>45643</v>
      </c>
      <c r="J17" s="5">
        <f t="shared" si="0"/>
        <v>53311</v>
      </c>
      <c r="K17" s="5">
        <f t="shared" si="0"/>
        <v>48343</v>
      </c>
      <c r="L17" s="5">
        <f t="shared" si="0"/>
        <v>54490</v>
      </c>
      <c r="M17" s="5">
        <f t="shared" si="0"/>
        <v>45730</v>
      </c>
      <c r="N17" s="5">
        <f t="shared" si="0"/>
        <v>54245</v>
      </c>
      <c r="O17" s="5">
        <f t="shared" si="0"/>
        <v>53307</v>
      </c>
      <c r="P17" s="5" t="str">
        <f t="shared" si="0"/>
        <v>50439 *</v>
      </c>
      <c r="Q17" s="5" t="str">
        <f t="shared" si="0"/>
        <v>52438 *</v>
      </c>
      <c r="R17" s="5">
        <f t="shared" si="0"/>
        <v>46716</v>
      </c>
      <c r="S17" s="5">
        <f>S4</f>
        <v>52824</v>
      </c>
      <c r="T17" s="5" t="str">
        <f>T4</f>
        <v>50987 *</v>
      </c>
      <c r="U17" s="5" t="str">
        <f>U4</f>
        <v>57922 *</v>
      </c>
      <c r="V17" s="5" t="str">
        <f>V4</f>
        <v>56877 *</v>
      </c>
      <c r="W17" s="5" t="str">
        <f>W4</f>
        <v>42626 *</v>
      </c>
      <c r="X17" s="5">
        <f>X4</f>
        <v>54184</v>
      </c>
      <c r="Y17" s="5" t="str">
        <f>Y4</f>
        <v>no nb</v>
      </c>
      <c r="Z17" s="5">
        <f>Z4</f>
        <v>51630</v>
      </c>
      <c r="AA17" s="5">
        <f aca="true" t="shared" si="1" ref="AA17:AP17">AA4</f>
        <v>53502</v>
      </c>
      <c r="AB17" s="5">
        <f t="shared" si="1"/>
        <v>57642</v>
      </c>
      <c r="AC17" s="5">
        <f t="shared" si="1"/>
        <v>57068</v>
      </c>
      <c r="AD17" s="5">
        <f t="shared" si="1"/>
        <v>50738</v>
      </c>
      <c r="AE17" s="5">
        <f t="shared" si="1"/>
        <v>52835</v>
      </c>
      <c r="AF17" s="5">
        <f t="shared" si="1"/>
        <v>51609</v>
      </c>
      <c r="AG17" s="5">
        <f t="shared" si="1"/>
        <v>51164</v>
      </c>
      <c r="AH17" s="5" t="str">
        <f t="shared" si="1"/>
        <v>56863 *</v>
      </c>
      <c r="AI17" s="5">
        <f t="shared" si="1"/>
        <v>58303</v>
      </c>
      <c r="AJ17" s="5">
        <f t="shared" si="1"/>
        <v>36839</v>
      </c>
      <c r="AK17" s="5">
        <f t="shared" si="1"/>
        <v>53679</v>
      </c>
      <c r="AL17" s="5">
        <f t="shared" si="1"/>
        <v>53678</v>
      </c>
      <c r="AM17" s="5" t="str">
        <f t="shared" si="1"/>
        <v>47538 *</v>
      </c>
      <c r="AN17" s="5">
        <f t="shared" si="1"/>
        <v>57628</v>
      </c>
      <c r="AO17" s="5">
        <f t="shared" si="1"/>
        <v>47915</v>
      </c>
      <c r="AP17" s="5">
        <f t="shared" si="1"/>
        <v>45488</v>
      </c>
    </row>
    <row r="18" spans="1:42" ht="12.75">
      <c r="A18" s="12">
        <v>2.322718197122964</v>
      </c>
      <c r="B18" s="1">
        <v>1</v>
      </c>
      <c r="C18" s="2">
        <f>LOG10(C5)-$A18</f>
        <v>0.03900963889462927</v>
      </c>
      <c r="D18" s="2">
        <f>LOG10(D5)-$A18</f>
        <v>0.05749304458864213</v>
      </c>
      <c r="E18" s="2">
        <f>LOG10(E5)-$A18</f>
        <v>0.03900963889462927</v>
      </c>
      <c r="F18" s="2">
        <f aca="true" t="shared" si="2" ref="F18:V18">LOG10(F5)-$A18</f>
        <v>0.0610971688574673</v>
      </c>
      <c r="G18" s="2">
        <f t="shared" si="2"/>
        <v>0.046497660287179166</v>
      </c>
      <c r="H18" s="2">
        <f t="shared" si="2"/>
        <v>0.05749304458864213</v>
      </c>
      <c r="I18" s="2">
        <f t="shared" si="2"/>
        <v>0.03521664987749018</v>
      </c>
      <c r="J18" s="2">
        <f t="shared" si="2"/>
        <v>0.03900963889462927</v>
      </c>
      <c r="K18" s="2">
        <f t="shared" si="2"/>
        <v>0.05929884545190456</v>
      </c>
      <c r="L18" s="2">
        <f t="shared" si="2"/>
        <v>0.04834966514877248</v>
      </c>
      <c r="M18" s="2">
        <f t="shared" si="2"/>
        <v>0.06288807647534833</v>
      </c>
      <c r="N18" s="2">
        <f t="shared" si="2"/>
        <v>0.025586665925196872</v>
      </c>
      <c r="O18" s="2">
        <f t="shared" si="2"/>
        <v>0.0664478872415688</v>
      </c>
      <c r="P18" s="2">
        <f t="shared" si="2"/>
        <v>0.02363477732767505</v>
      </c>
      <c r="Q18" s="2">
        <f t="shared" si="2"/>
        <v>0.0752218115490737</v>
      </c>
      <c r="R18" s="2">
        <f t="shared" si="2"/>
        <v>0.05385875993354805</v>
      </c>
      <c r="S18" s="2">
        <f t="shared" si="2"/>
        <v>0.0610971688574673</v>
      </c>
      <c r="T18" s="2">
        <f t="shared" si="2"/>
        <v>0.07695552435807418</v>
      </c>
      <c r="U18" s="2">
        <f t="shared" si="2"/>
        <v>0.013741536725565773</v>
      </c>
      <c r="V18" s="2">
        <f t="shared" si="2"/>
        <v>0.03521664987749018</v>
      </c>
      <c r="W18" s="2">
        <f>LOG10(W5)-$A18</f>
        <v>0.017725917717154704</v>
      </c>
      <c r="X18" s="2">
        <f>LOG10(X5)-$A18</f>
        <v>0.0610971688574673</v>
      </c>
      <c r="Y18" s="2">
        <f>LOG10(Y5)-$A18</f>
        <v>0.0610971688574673</v>
      </c>
      <c r="Z18" s="2">
        <f>LOG10(Z5)-$A18</f>
        <v>0.05385875993354805</v>
      </c>
      <c r="AA18" s="2">
        <f aca="true" t="shared" si="3" ref="AA18:AP18">LOG10(AA5)-$A18</f>
        <v>0.03900963889462927</v>
      </c>
      <c r="AB18" s="2">
        <f t="shared" si="3"/>
        <v>0.04834966514877248</v>
      </c>
      <c r="AC18" s="2">
        <f t="shared" si="3"/>
        <v>0.06467162921576541</v>
      </c>
      <c r="AD18" s="2">
        <f t="shared" si="3"/>
        <v>0.037117285216924145</v>
      </c>
      <c r="AE18" s="2">
        <f t="shared" si="3"/>
        <v>0.03521664987749018</v>
      </c>
      <c r="AF18" s="2">
        <f t="shared" si="3"/>
        <v>0.025586665925196872</v>
      </c>
      <c r="AG18" s="2">
        <f t="shared" si="3"/>
        <v>0.04834966514877248</v>
      </c>
      <c r="AH18" s="2">
        <f t="shared" si="3"/>
        <v>0.0610971688574673</v>
      </c>
      <c r="AI18" s="2">
        <f t="shared" si="3"/>
        <v>0.04276978776793605</v>
      </c>
      <c r="AJ18" s="2">
        <f t="shared" si="3"/>
        <v>0.037117285216924145</v>
      </c>
      <c r="AK18" s="2">
        <f t="shared" si="3"/>
        <v>0.046497660287179166</v>
      </c>
      <c r="AL18" s="2">
        <f t="shared" si="3"/>
        <v>0.06467162921576541</v>
      </c>
      <c r="AM18" s="2">
        <f t="shared" si="3"/>
        <v>0.027529821211198957</v>
      </c>
      <c r="AN18" s="2">
        <f t="shared" si="3"/>
        <v>0.05019380584714295</v>
      </c>
      <c r="AO18" s="2">
        <f t="shared" si="3"/>
        <v>0.04089378276918065</v>
      </c>
      <c r="AP18" s="2">
        <f t="shared" si="3"/>
        <v>0.03521664987749018</v>
      </c>
    </row>
    <row r="19" spans="1:42" ht="12.75">
      <c r="A19" s="12">
        <v>1.4235283419024747</v>
      </c>
      <c r="B19" s="1">
        <v>3</v>
      </c>
      <c r="C19" s="2">
        <f>LOG10(C6)-$A19</f>
        <v>-0.0019244150326436227</v>
      </c>
      <c r="D19" s="2">
        <f>LOG10(D6)-$A19</f>
        <v>0.014222220917913253</v>
      </c>
      <c r="E19" s="2">
        <f>LOG10(E6)-$A19</f>
        <v>-0.013595218571180068</v>
      </c>
      <c r="F19" s="2">
        <f aca="true" t="shared" si="4" ref="F19:V19">LOG10(F6)-$A19</f>
        <v>0.06077149744431121</v>
      </c>
      <c r="G19" s="2">
        <f t="shared" si="4"/>
        <v>0.04333927845163488</v>
      </c>
      <c r="H19" s="2">
        <f t="shared" si="4"/>
        <v>0.02207586137112294</v>
      </c>
      <c r="I19" s="2">
        <f t="shared" si="4"/>
        <v>0.034353554831517696</v>
      </c>
      <c r="J19" s="2">
        <f t="shared" si="4"/>
        <v>0.026720766416886477</v>
      </c>
      <c r="K19" s="2">
        <f t="shared" si="4"/>
        <v>0.04333927845163488</v>
      </c>
      <c r="L19" s="2">
        <f t="shared" si="4"/>
        <v>0.00783542225651268</v>
      </c>
      <c r="M19" s="2">
        <f t="shared" si="4"/>
        <v>0.0418545095459435</v>
      </c>
      <c r="N19" s="2">
        <f t="shared" si="4"/>
        <v>0.02207586137112294</v>
      </c>
      <c r="O19" s="2">
        <f t="shared" si="4"/>
        <v>0.05214284642195488</v>
      </c>
      <c r="P19" s="2">
        <f t="shared" si="4"/>
        <v>0.08835501907639975</v>
      </c>
      <c r="Q19" s="2">
        <f t="shared" si="4"/>
        <v>0.07889877808195811</v>
      </c>
      <c r="R19" s="2">
        <f t="shared" si="4"/>
        <v>0.06643013752235993</v>
      </c>
      <c r="S19" s="2">
        <f t="shared" si="4"/>
        <v>0.07340130617074014</v>
      </c>
      <c r="T19" s="2">
        <f t="shared" si="4"/>
        <v>0.08162163641743136</v>
      </c>
      <c r="U19" s="2">
        <f t="shared" si="4"/>
        <v>0.10151646513437051</v>
      </c>
      <c r="V19" s="2">
        <f t="shared" si="4"/>
        <v>0.10021812490908988</v>
      </c>
      <c r="W19" s="2">
        <f>LOG10(W6)-$A19</f>
        <v>0.09760974180156157</v>
      </c>
      <c r="X19" s="2">
        <f>LOG10(X6)-$A19</f>
        <v>0.0535929128171877</v>
      </c>
      <c r="Y19" s="2">
        <f>LOG10(Y6)-$A19</f>
        <v>0.06077149744431121</v>
      </c>
      <c r="Z19" s="2">
        <f>LOG10(Z6)-$A19</f>
        <v>0.03131651810603553</v>
      </c>
      <c r="AA19" s="2">
        <f aca="true" t="shared" si="5" ref="AA19:AP19">LOG10(AA6)-$A19</f>
        <v>0.034353554831517696</v>
      </c>
      <c r="AB19" s="2">
        <f t="shared" si="5"/>
        <v>0.035864145856756124</v>
      </c>
      <c r="AC19" s="2">
        <f t="shared" si="5"/>
        <v>0.03736950085407309</v>
      </c>
      <c r="AD19" s="2">
        <f t="shared" si="5"/>
        <v>0.017380740162743047</v>
      </c>
      <c r="AE19" s="2">
        <f t="shared" si="5"/>
        <v>0.03736950085407309</v>
      </c>
      <c r="AF19" s="2">
        <f t="shared" si="5"/>
        <v>0.025177978002605128</v>
      </c>
      <c r="AG19" s="2">
        <f t="shared" si="5"/>
        <v>0.00783542225651268</v>
      </c>
      <c r="AH19" s="2">
        <f t="shared" si="5"/>
        <v>0.06219308457910544</v>
      </c>
      <c r="AI19" s="2">
        <f t="shared" si="5"/>
        <v>0.04333927845163488</v>
      </c>
      <c r="AJ19" s="2">
        <f t="shared" si="5"/>
        <v>0.06077149744431121</v>
      </c>
      <c r="AK19" s="2">
        <f t="shared" si="5"/>
        <v>0.025177978002605128</v>
      </c>
      <c r="AL19" s="2">
        <f t="shared" si="5"/>
        <v>0.046293674075688296</v>
      </c>
      <c r="AM19" s="2">
        <f t="shared" si="5"/>
        <v>0.10667135630060742</v>
      </c>
      <c r="AN19" s="2">
        <f t="shared" si="5"/>
        <v>0.029789998144563068</v>
      </c>
      <c r="AO19" s="2">
        <f t="shared" si="5"/>
        <v>0.020516454015601537</v>
      </c>
      <c r="AP19" s="2">
        <f t="shared" si="5"/>
        <v>0.0418545095459435</v>
      </c>
    </row>
    <row r="20" spans="1:42" ht="12.75">
      <c r="A20" s="12">
        <v>1.329011917768204</v>
      </c>
      <c r="B20" s="1">
        <v>4</v>
      </c>
      <c r="C20" s="2">
        <f>LOG10(C7)-$A20</f>
        <v>0.04205594450353223</v>
      </c>
      <c r="D20" s="2">
        <f>LOG10(D7)-$A20</f>
        <v>0.07410860340761394</v>
      </c>
      <c r="E20" s="2">
        <f>LOG10(E7)-$A20</f>
        <v>0.053005124806664305</v>
      </c>
      <c r="F20" s="2">
        <f aca="true" t="shared" si="6" ref="F20:V20">LOG10(F7)-$A20</f>
        <v>0.0493859831799337</v>
      </c>
      <c r="G20" s="2">
        <f t="shared" si="6"/>
        <v>0.08428784631304787</v>
      </c>
      <c r="H20" s="2">
        <f t="shared" si="6"/>
        <v>0.0327159182493888</v>
      </c>
      <c r="I20" s="2">
        <f t="shared" si="6"/>
        <v>0.0671874293275323</v>
      </c>
      <c r="J20" s="2">
        <f t="shared" si="6"/>
        <v>0.05837790857052538</v>
      </c>
      <c r="K20" s="2">
        <f t="shared" si="6"/>
        <v>0.04390008520190247</v>
      </c>
      <c r="L20" s="2">
        <f t="shared" si="6"/>
        <v>0.0493859831799337</v>
      </c>
      <c r="M20" s="2">
        <f t="shared" si="6"/>
        <v>0.0493859831799337</v>
      </c>
      <c r="N20" s="2">
        <f t="shared" si="6"/>
        <v>0.04020393964193869</v>
      </c>
      <c r="O20" s="2">
        <f t="shared" si="6"/>
        <v>0.07066180371283415</v>
      </c>
      <c r="P20" s="2">
        <f t="shared" si="6"/>
        <v>0.07582179885173401</v>
      </c>
      <c r="Q20" s="2">
        <f t="shared" si="6"/>
        <v>0.06368503549146176</v>
      </c>
      <c r="R20" s="2">
        <f t="shared" si="6"/>
        <v>0.08428784631304787</v>
      </c>
      <c r="S20" s="2">
        <f t="shared" si="6"/>
        <v>0.07410860340761394</v>
      </c>
      <c r="T20" s="2">
        <f t="shared" si="6"/>
        <v>0.061923189335175044</v>
      </c>
      <c r="U20" s="2">
        <f t="shared" si="6"/>
        <v>0.061923189335175044</v>
      </c>
      <c r="V20" s="2">
        <f t="shared" si="6"/>
        <v>0.08260778819502623</v>
      </c>
      <c r="W20" s="2">
        <f>LOG10(W7)-$A20</f>
        <v>0.07752826266575119</v>
      </c>
      <c r="X20" s="2">
        <f>LOG10(X7)-$A20</f>
        <v>0.06368503549146176</v>
      </c>
      <c r="Y20" s="2">
        <f>LOG10(Y7)-$A20</f>
        <v>0.08762858957007702</v>
      </c>
      <c r="Z20" s="2">
        <f>LOG10(Z7)-$A20</f>
        <v>0.05837790857052538</v>
      </c>
      <c r="AA20" s="2">
        <f aca="true" t="shared" si="7" ref="AA20:AP20">LOG10(AA7)-$A20</f>
        <v>0.04573642824189972</v>
      </c>
      <c r="AB20" s="2">
        <f t="shared" si="7"/>
        <v>0.06368503549146176</v>
      </c>
      <c r="AC20" s="2">
        <f t="shared" si="7"/>
        <v>0.0327159182493888</v>
      </c>
      <c r="AD20" s="2">
        <f t="shared" si="7"/>
        <v>0.06892809090383367</v>
      </c>
      <c r="AE20" s="2">
        <f t="shared" si="7"/>
        <v>0.053005124806664305</v>
      </c>
      <c r="AF20" s="2">
        <f t="shared" si="7"/>
        <v>0.0327159182493888</v>
      </c>
      <c r="AG20" s="2">
        <f t="shared" si="7"/>
        <v>0.05659435583010808</v>
      </c>
      <c r="AH20" s="2">
        <f t="shared" si="7"/>
        <v>0.08596143020261393</v>
      </c>
      <c r="AI20" s="2">
        <f t="shared" si="7"/>
        <v>0.09259200910162702</v>
      </c>
      <c r="AJ20" s="2">
        <f t="shared" si="7"/>
        <v>0.03647606712269558</v>
      </c>
      <c r="AK20" s="2">
        <f t="shared" si="7"/>
        <v>0.053005124806664305</v>
      </c>
      <c r="AL20" s="2">
        <f t="shared" si="7"/>
        <v>0.06543976305801213</v>
      </c>
      <c r="AM20" s="2">
        <f t="shared" si="7"/>
        <v>0.07922804754364554</v>
      </c>
      <c r="AN20" s="2">
        <f t="shared" si="7"/>
        <v>0.05659435583010808</v>
      </c>
      <c r="AO20" s="2">
        <f t="shared" si="7"/>
        <v>0.0671874293275323</v>
      </c>
      <c r="AP20" s="2">
        <f t="shared" si="7"/>
        <v>0.05480344821222727</v>
      </c>
    </row>
    <row r="21" spans="1:42" ht="12.75">
      <c r="A21" s="12">
        <v>1.6286707336010562</v>
      </c>
      <c r="B21" s="1">
        <v>5</v>
      </c>
      <c r="C21" s="2">
        <f>LOG10(C8)-$A21</f>
        <v>0.004797721978530234</v>
      </c>
      <c r="D21" s="2">
        <f>LOG10(D8)-$A21</f>
        <v>0.014781942885131238</v>
      </c>
      <c r="E21" s="2">
        <f>LOG10(E8)-$A21</f>
        <v>0.014781942885131238</v>
      </c>
      <c r="F21" s="2">
        <f aca="true" t="shared" si="8" ref="F21:V21">LOG10(F8)-$A21</f>
        <v>0.024541780174287542</v>
      </c>
      <c r="G21" s="2">
        <f t="shared" si="8"/>
        <v>0.024541780174287542</v>
      </c>
      <c r="H21" s="2">
        <f t="shared" si="8"/>
        <v>0.014781942885131238</v>
      </c>
      <c r="I21" s="2">
        <f t="shared" si="8"/>
        <v>0.03408709808051791</v>
      </c>
      <c r="J21" s="2">
        <f t="shared" si="8"/>
        <v>0.03408709808051791</v>
      </c>
      <c r="K21" s="2">
        <f t="shared" si="8"/>
        <v>0.004797721978530234</v>
      </c>
      <c r="L21" s="2">
        <f t="shared" si="8"/>
        <v>0.014781942885131238</v>
      </c>
      <c r="M21" s="2">
        <f t="shared" si="8"/>
        <v>0.03408709808051791</v>
      </c>
      <c r="N21" s="2">
        <f t="shared" si="8"/>
        <v>0.004797721978530234</v>
      </c>
      <c r="O21" s="2">
        <f t="shared" si="8"/>
        <v>0.03408709808051791</v>
      </c>
      <c r="P21" s="2">
        <f t="shared" si="8"/>
        <v>0.052570503774530986</v>
      </c>
      <c r="Q21" s="2">
        <f t="shared" si="8"/>
        <v>0.07889944249688008</v>
      </c>
      <c r="R21" s="2">
        <f t="shared" si="8"/>
        <v>0.03408709808051791</v>
      </c>
      <c r="S21" s="2">
        <f t="shared" si="8"/>
        <v>0.03408709808051791</v>
      </c>
      <c r="T21" s="2">
        <f t="shared" si="8"/>
        <v>0.07029927073496256</v>
      </c>
      <c r="U21" s="2">
        <f t="shared" si="8"/>
        <v>0.11951729340514428</v>
      </c>
      <c r="V21" s="2">
        <f t="shared" si="8"/>
        <v>0.10372302622191243</v>
      </c>
      <c r="W21" s="2">
        <f>LOG10(W8)-$A21</f>
        <v>0.06152534642745744</v>
      </c>
      <c r="X21" s="2">
        <f>LOG10(X8)-$A21</f>
        <v>0.014781942885131238</v>
      </c>
      <c r="Y21" s="2">
        <f>LOG10(Y8)-$A21</f>
        <v>0.03408709808051791</v>
      </c>
      <c r="Z21" s="2">
        <f>LOG10(Z8)-$A21</f>
        <v>0.014781942885131238</v>
      </c>
      <c r="AA21" s="2">
        <f aca="true" t="shared" si="9" ref="AA21:AP21">LOG10(AA8)-$A21</f>
        <v>0.03408709808051791</v>
      </c>
      <c r="AB21" s="2">
        <f t="shared" si="9"/>
        <v>0.08733261003374304</v>
      </c>
      <c r="AC21" s="2">
        <f t="shared" si="9"/>
        <v>0.024541780174287542</v>
      </c>
      <c r="AD21" s="2">
        <f t="shared" si="9"/>
        <v>0.014781942885131238</v>
      </c>
      <c r="AE21" s="2">
        <f t="shared" si="9"/>
        <v>0.004797721978530234</v>
      </c>
      <c r="AF21" s="2">
        <f t="shared" si="9"/>
        <v>0.014781942885131238</v>
      </c>
      <c r="AG21" s="2">
        <f t="shared" si="9"/>
        <v>0.004797721978530234</v>
      </c>
      <c r="AH21" s="2">
        <f t="shared" si="9"/>
        <v>0.04342712433466134</v>
      </c>
      <c r="AI21" s="2">
        <f t="shared" si="9"/>
        <v>0.07029927073496256</v>
      </c>
      <c r="AJ21" s="2">
        <f t="shared" si="9"/>
        <v>0.004797721978530234</v>
      </c>
      <c r="AK21" s="2">
        <f t="shared" si="9"/>
        <v>0.004797721978530234</v>
      </c>
      <c r="AL21" s="2">
        <f t="shared" si="9"/>
        <v>0.04342712433466134</v>
      </c>
      <c r="AM21" s="2">
        <f t="shared" si="9"/>
        <v>0.03408709808051791</v>
      </c>
      <c r="AN21" s="2">
        <f t="shared" si="9"/>
        <v>0.08733261003374304</v>
      </c>
      <c r="AO21" s="2">
        <f t="shared" si="9"/>
        <v>0.004797721978530234</v>
      </c>
      <c r="AP21" s="2">
        <f t="shared" si="9"/>
        <v>0.014781942885131238</v>
      </c>
    </row>
    <row r="22" spans="1:42" ht="12.75">
      <c r="A22" s="12">
        <v>1.4284699409124848</v>
      </c>
      <c r="B22" s="1">
        <v>6</v>
      </c>
      <c r="C22" s="2">
        <f>LOG10(C9)-$A22</f>
        <v>0.07668003740742124</v>
      </c>
      <c r="D22" s="2">
        <f>LOG10(D9)-$A22</f>
        <v>0.09004399896540272</v>
      </c>
      <c r="E22" s="2">
        <f>LOG10(E9)-$A22</f>
        <v>0.09004399896540272</v>
      </c>
      <c r="F22" s="2">
        <f aca="true" t="shared" si="10" ref="F22:V22">LOG10(F9)-$A22</f>
        <v>0.10300897612977034</v>
      </c>
      <c r="G22" s="2">
        <f t="shared" si="10"/>
        <v>0.06289175292178784</v>
      </c>
      <c r="H22" s="2">
        <f t="shared" si="10"/>
        <v>0.048651313807177576</v>
      </c>
      <c r="I22" s="2">
        <f t="shared" si="10"/>
        <v>0.09004399896540272</v>
      </c>
      <c r="J22" s="2">
        <f t="shared" si="10"/>
        <v>0.10300897612977034</v>
      </c>
      <c r="K22" s="2">
        <f t="shared" si="10"/>
        <v>0.03392805698647128</v>
      </c>
      <c r="L22" s="2">
        <f t="shared" si="10"/>
        <v>0.048651313807177576</v>
      </c>
      <c r="M22" s="2">
        <f t="shared" si="10"/>
        <v>0.12783255985480246</v>
      </c>
      <c r="N22" s="2">
        <f t="shared" si="10"/>
        <v>0.06289175292178784</v>
      </c>
      <c r="O22" s="2">
        <f t="shared" si="10"/>
        <v>0.07668003740742124</v>
      </c>
      <c r="P22" s="2">
        <f t="shared" si="10"/>
        <v>0.07668003740742124</v>
      </c>
      <c r="Q22" s="2">
        <f t="shared" si="10"/>
        <v>0.09004399896540272</v>
      </c>
      <c r="R22" s="2">
        <f t="shared" si="10"/>
        <v>0.09004399896540272</v>
      </c>
      <c r="S22" s="2">
        <f t="shared" si="10"/>
        <v>0.07668003740742124</v>
      </c>
      <c r="T22" s="2">
        <f t="shared" si="10"/>
        <v>0.09004399896540272</v>
      </c>
      <c r="U22" s="2">
        <f t="shared" si="10"/>
        <v>0.17359005041547748</v>
      </c>
      <c r="V22" s="2">
        <f t="shared" si="10"/>
        <v>0.13973178315451018</v>
      </c>
      <c r="W22" s="2">
        <f>LOG10(W9)-$A22</f>
        <v>0.11559810343779087</v>
      </c>
      <c r="X22" s="2">
        <f>LOG10(X9)-$A22</f>
        <v>0.048651313807177576</v>
      </c>
      <c r="Y22" s="2">
        <f>LOG10(Y9)-$A22</f>
        <v>0.11559810343779087</v>
      </c>
      <c r="Z22" s="2">
        <f>LOG10(Z9)-$A22</f>
        <v>0.048651313807177576</v>
      </c>
      <c r="AA22" s="2">
        <f aca="true" t="shared" si="11" ref="AA22:AP22">LOG10(AA9)-$A22</f>
        <v>0.09004399896540272</v>
      </c>
      <c r="AB22" s="2">
        <f t="shared" si="11"/>
        <v>0.11559810343779087</v>
      </c>
      <c r="AC22" s="2">
        <f t="shared" si="11"/>
        <v>0.07668003740742124</v>
      </c>
      <c r="AD22" s="2">
        <f t="shared" si="11"/>
        <v>0.06289175292178784</v>
      </c>
      <c r="AE22" s="2">
        <f t="shared" si="11"/>
        <v>0.06289175292178784</v>
      </c>
      <c r="AF22" s="2">
        <f t="shared" si="11"/>
        <v>0.048651313807177576</v>
      </c>
      <c r="AG22" s="2">
        <f t="shared" si="11"/>
        <v>0.06289175292178784</v>
      </c>
      <c r="AH22" s="2">
        <f t="shared" si="11"/>
        <v>0.10300897612977034</v>
      </c>
      <c r="AI22" s="2">
        <f t="shared" si="11"/>
        <v>0.11559810343779087</v>
      </c>
      <c r="AJ22" s="2">
        <f t="shared" si="11"/>
        <v>0.06289175292178784</v>
      </c>
      <c r="AK22" s="2">
        <f t="shared" si="11"/>
        <v>0.048651313807177576</v>
      </c>
      <c r="AL22" s="2">
        <f t="shared" si="11"/>
        <v>0.06289175292178784</v>
      </c>
      <c r="AM22" s="2">
        <f t="shared" si="11"/>
        <v>0.11559810343779087</v>
      </c>
      <c r="AN22" s="2">
        <f t="shared" si="11"/>
        <v>0.11559810343779087</v>
      </c>
      <c r="AO22" s="2">
        <f t="shared" si="11"/>
        <v>0.06289175292178784</v>
      </c>
      <c r="AP22" s="2">
        <f t="shared" si="11"/>
        <v>0.07668003740742124</v>
      </c>
    </row>
    <row r="23" spans="1:42" ht="12.75">
      <c r="A23" s="12">
        <v>1.588291029859925</v>
      </c>
      <c r="B23" s="1">
        <v>10</v>
      </c>
      <c r="C23" s="2">
        <f>LOG10(C10)-$A23</f>
        <v>0.006101520515501502</v>
      </c>
      <c r="D23" s="2">
        <f>LOG10(D10)-$A23</f>
        <v>0.02236913322995493</v>
      </c>
      <c r="E23" s="2">
        <f>LOG10(E10)-$A23</f>
        <v>0.002773577166574004</v>
      </c>
      <c r="F23" s="2">
        <f aca="true" t="shared" si="12" ref="F23:V23">LOG10(F10)-$A23</f>
        <v>0.027659021796475836</v>
      </c>
      <c r="G23" s="2">
        <f t="shared" si="12"/>
        <v>0.024492826859810357</v>
      </c>
      <c r="H23" s="2">
        <f t="shared" si="12"/>
        <v>0.0005406957342821705</v>
      </c>
      <c r="I23" s="2">
        <f t="shared" si="12"/>
        <v>0.024492826859810357</v>
      </c>
      <c r="J23" s="2">
        <f t="shared" si="12"/>
        <v>0.025550792016144186</v>
      </c>
      <c r="K23" s="2">
        <f t="shared" si="12"/>
        <v>0.023432278147416774</v>
      </c>
      <c r="L23" s="2">
        <f t="shared" si="12"/>
        <v>0.02023500371726894</v>
      </c>
      <c r="M23" s="2">
        <f t="shared" si="12"/>
        <v>0.026606186173209423</v>
      </c>
      <c r="N23" s="2"/>
      <c r="O23" s="2">
        <f t="shared" si="12"/>
        <v>0.03184502511383247</v>
      </c>
      <c r="P23" s="2">
        <f t="shared" si="12"/>
        <v>0.07352165567733615</v>
      </c>
      <c r="Q23" s="2">
        <f t="shared" si="12"/>
        <v>0.0491986996525855</v>
      </c>
      <c r="R23" s="2">
        <f t="shared" si="12"/>
        <v>0.02023500371726894</v>
      </c>
      <c r="S23" s="2">
        <f t="shared" si="12"/>
        <v>0.024492826859810357</v>
      </c>
      <c r="T23" s="2">
        <f t="shared" si="12"/>
        <v>0.05516164662626233</v>
      </c>
      <c r="U23" s="2">
        <f t="shared" si="12"/>
        <v>0.05318308064417443</v>
      </c>
      <c r="V23" s="2">
        <f t="shared" si="12"/>
        <v>0.0697203667971873</v>
      </c>
      <c r="W23" s="2">
        <f>LOG10(W10)-$A23</f>
        <v>0.05516164662626233</v>
      </c>
      <c r="X23" s="2">
        <f>LOG10(X10)-$A23</f>
        <v>0.027659021796475836</v>
      </c>
      <c r="Y23" s="2">
        <f>LOG10(Y10)-$A23</f>
        <v>0.05713123948916676</v>
      </c>
      <c r="Z23" s="2">
        <f>LOG10(Z10)-$A23</f>
        <v>-0.006227666948216415</v>
      </c>
      <c r="AA23" s="2">
        <f aca="true" t="shared" si="13" ref="AA23:AP23">LOG10(AA10)-$A23</f>
        <v>0.01916399335474339</v>
      </c>
      <c r="AB23" s="2">
        <f t="shared" si="13"/>
        <v>0.02236913322995493</v>
      </c>
      <c r="AC23" s="2">
        <f t="shared" si="13"/>
        <v>0.00499503716053229</v>
      </c>
      <c r="AD23" s="2">
        <f t="shared" si="13"/>
        <v>-0.0028303003514245084</v>
      </c>
      <c r="AE23" s="2">
        <f t="shared" si="13"/>
        <v>0.013768961468037189</v>
      </c>
      <c r="AF23" s="2">
        <f t="shared" si="13"/>
        <v>0.011592042213762754</v>
      </c>
      <c r="AG23" s="2">
        <f t="shared" si="13"/>
        <v>-0.013103184932264034</v>
      </c>
      <c r="AH23" s="2">
        <f t="shared" si="13"/>
        <v>0.05119545940866099</v>
      </c>
      <c r="AI23" s="2">
        <f t="shared" si="13"/>
        <v>0.023432278147416774</v>
      </c>
      <c r="AJ23" s="2">
        <f t="shared" si="13"/>
        <v>0.021303379365295028</v>
      </c>
      <c r="AK23" s="2">
        <f t="shared" si="13"/>
        <v>-0.008507433243114981</v>
      </c>
      <c r="AL23" s="2">
        <f t="shared" si="13"/>
        <v>0.028709311260973758</v>
      </c>
      <c r="AM23" s="2">
        <f t="shared" si="13"/>
        <v>0.059091940254694775</v>
      </c>
      <c r="AN23" s="2">
        <f t="shared" si="13"/>
        <v>0.011592042213762754</v>
      </c>
      <c r="AO23" s="2">
        <f t="shared" si="13"/>
        <v>0.0005406957342821705</v>
      </c>
      <c r="AP23" s="2">
        <f t="shared" si="13"/>
        <v>0.006101520515501502</v>
      </c>
    </row>
    <row r="24" spans="1:42" ht="12.75">
      <c r="A24" s="12">
        <v>1.5857718008670618</v>
      </c>
      <c r="B24" s="1">
        <v>11</v>
      </c>
      <c r="C24" s="2">
        <f>LOG10(C11)-$A24</f>
        <v>0.027012055852673633</v>
      </c>
      <c r="D24" s="2">
        <f>LOG10(D11)-$A24</f>
        <v>0.0476966547125246</v>
      </c>
      <c r="E24" s="2">
        <f>LOG10(E11)-$A24</f>
        <v>0.016288190460900465</v>
      </c>
      <c r="F24" s="2">
        <f aca="true" t="shared" si="14" ref="F24:V24">LOG10(F11)-$A24</f>
        <v>0.027012055852673633</v>
      </c>
      <c r="G24" s="2">
        <f t="shared" si="14"/>
        <v>0.0476966547125246</v>
      </c>
      <c r="H24" s="2">
        <f t="shared" si="14"/>
        <v>0.016288190460900465</v>
      </c>
      <c r="I24" s="2">
        <f t="shared" si="14"/>
        <v>0.0476966547125246</v>
      </c>
      <c r="J24" s="2">
        <f t="shared" si="14"/>
        <v>0.057680875619125604</v>
      </c>
      <c r="K24" s="2">
        <f t="shared" si="14"/>
        <v>0.027012055852673633</v>
      </c>
      <c r="L24" s="2">
        <f t="shared" si="14"/>
        <v>0.016288190460900465</v>
      </c>
      <c r="M24" s="2">
        <f t="shared" si="14"/>
        <v>0.027012055852673633</v>
      </c>
      <c r="N24" s="2">
        <f t="shared" si="14"/>
        <v>0.016288190460900465</v>
      </c>
      <c r="O24" s="2">
        <f t="shared" si="14"/>
        <v>0.0476966547125246</v>
      </c>
      <c r="P24" s="2">
        <f t="shared" si="14"/>
        <v>0.057680875619125604</v>
      </c>
      <c r="Q24" s="2">
        <f t="shared" si="14"/>
        <v>0.06744071290828191</v>
      </c>
      <c r="R24" s="2">
        <f t="shared" si="14"/>
        <v>0.03747748953083874</v>
      </c>
      <c r="S24" s="2">
        <f t="shared" si="14"/>
        <v>0.027012055852673633</v>
      </c>
      <c r="T24" s="2">
        <f t="shared" si="14"/>
        <v>0.06744071290828191</v>
      </c>
      <c r="U24" s="2">
        <f t="shared" si="14"/>
        <v>0.06744071290828191</v>
      </c>
      <c r="V24" s="2">
        <f t="shared" si="14"/>
        <v>0.0863260570686557</v>
      </c>
      <c r="W24" s="2">
        <f>LOG10(W11)-$A24</f>
        <v>0.09546943650852535</v>
      </c>
      <c r="X24" s="2">
        <f>LOG10(X11)-$A24</f>
        <v>0.027012055852673633</v>
      </c>
      <c r="Y24" s="2">
        <f>LOG10(Y11)-$A24</f>
        <v>0.03747748953083874</v>
      </c>
      <c r="Z24" s="2">
        <f>LOG10(Z11)-$A24</f>
        <v>0.0476966547125246</v>
      </c>
      <c r="AA24" s="2">
        <f aca="true" t="shared" si="15" ref="AA24:AP24">LOG10(AA11)-$A24</f>
        <v>0.0476966547125246</v>
      </c>
      <c r="AB24" s="2">
        <f t="shared" si="15"/>
        <v>0.016288190460900465</v>
      </c>
      <c r="AC24" s="2">
        <f t="shared" si="15"/>
        <v>0.016288190460900465</v>
      </c>
      <c r="AD24" s="2">
        <f t="shared" si="15"/>
        <v>0.027012055852673633</v>
      </c>
      <c r="AE24" s="2">
        <f t="shared" si="15"/>
        <v>0.03747748953083874</v>
      </c>
      <c r="AF24" s="2">
        <f t="shared" si="15"/>
        <v>0.016288190460900465</v>
      </c>
      <c r="AG24" s="2">
        <f t="shared" si="15"/>
        <v>0.016288190460900465</v>
      </c>
      <c r="AH24" s="2">
        <f t="shared" si="15"/>
        <v>0.027012055852673633</v>
      </c>
      <c r="AI24" s="2">
        <f t="shared" si="15"/>
        <v>0.027012055852673633</v>
      </c>
      <c r="AJ24" s="2">
        <f t="shared" si="15"/>
        <v>0.027012055852673633</v>
      </c>
      <c r="AK24" s="2">
        <f t="shared" si="15"/>
        <v>0.016288190460900465</v>
      </c>
      <c r="AL24" s="2">
        <f t="shared" si="15"/>
        <v>0.0476966547125246</v>
      </c>
      <c r="AM24" s="2">
        <f t="shared" si="15"/>
        <v>0.07698603081451227</v>
      </c>
      <c r="AN24" s="2">
        <f t="shared" si="15"/>
        <v>0.016288190460900465</v>
      </c>
      <c r="AO24" s="2">
        <f t="shared" si="15"/>
        <v>0.027012055852673633</v>
      </c>
      <c r="AP24" s="2">
        <f t="shared" si="15"/>
        <v>0.016288190460900465</v>
      </c>
    </row>
    <row r="25" spans="1:42" ht="12.75">
      <c r="A25" s="12">
        <v>1.471038669927324</v>
      </c>
      <c r="B25" s="1">
        <v>12</v>
      </c>
      <c r="C25" s="2">
        <f>LOG10(C12)-$A25</f>
        <v>0.03681720176850711</v>
      </c>
      <c r="D25" s="2">
        <f>LOG10(D12)-$A25</f>
        <v>0.04217893014061502</v>
      </c>
      <c r="E25" s="2">
        <f>LOG10(E12)-$A25</f>
        <v>0.028648412691079983</v>
      </c>
      <c r="F25" s="2">
        <f aca="true" t="shared" si="16" ref="F25:V25">LOG10(F12)-$A25</f>
        <v>0.05400613710952129</v>
      </c>
      <c r="G25" s="2">
        <f t="shared" si="16"/>
        <v>0.02450566761912465</v>
      </c>
      <c r="H25" s="2">
        <f t="shared" si="16"/>
        <v>0.017512046573120443</v>
      </c>
      <c r="I25" s="2">
        <f t="shared" si="16"/>
        <v>0.052707796884240654</v>
      </c>
      <c r="J25" s="2">
        <f t="shared" si="16"/>
        <v>0.04615722802265032</v>
      </c>
      <c r="K25" s="2">
        <f t="shared" si="16"/>
        <v>0.05400613710952129</v>
      </c>
      <c r="L25" s="2">
        <f t="shared" si="16"/>
        <v>0.04350908273296228</v>
      </c>
      <c r="M25" s="2">
        <f t="shared" si="16"/>
        <v>0.052707796884240654</v>
      </c>
      <c r="N25" s="2">
        <f t="shared" si="16"/>
        <v>0.014682756554256216</v>
      </c>
      <c r="O25" s="2">
        <f t="shared" si="16"/>
        <v>0.052707796884240654</v>
      </c>
      <c r="P25" s="2">
        <f t="shared" si="16"/>
        <v>0.07796459209846396</v>
      </c>
      <c r="Q25" s="2">
        <f t="shared" si="16"/>
        <v>0.09006271372173202</v>
      </c>
      <c r="R25" s="2">
        <f t="shared" si="16"/>
        <v>0.052707796884240654</v>
      </c>
      <c r="S25" s="2">
        <f t="shared" si="16"/>
        <v>0.06803742886545283</v>
      </c>
      <c r="T25" s="2">
        <f t="shared" si="16"/>
        <v>0.09244241546708687</v>
      </c>
      <c r="U25" s="2">
        <f t="shared" si="16"/>
        <v>0.06678042514595028</v>
      </c>
      <c r="V25" s="2">
        <f t="shared" si="16"/>
        <v>0.09244241546708687</v>
      </c>
      <c r="W25" s="2">
        <f>LOG10(W12)-$A25</f>
        <v>0.10299259780039494</v>
      </c>
      <c r="X25" s="2">
        <f>LOG10(X12)-$A25</f>
        <v>0.04483517378435509</v>
      </c>
      <c r="Y25" s="2">
        <f>LOG10(Y12)-$A25</f>
        <v>0.052707796884240654</v>
      </c>
      <c r="Z25" s="2">
        <f>LOG10(Z12)-$A25</f>
        <v>0.01609970554986262</v>
      </c>
      <c r="AA25" s="2">
        <f aca="true" t="shared" si="17" ref="AA25:AP25">LOG10(AA12)-$A25</f>
        <v>0.04084469105155053</v>
      </c>
      <c r="AB25" s="2">
        <f t="shared" si="17"/>
        <v>0.03816385240377884</v>
      </c>
      <c r="AC25" s="2">
        <f t="shared" si="17"/>
        <v>0.04084469105155053</v>
      </c>
      <c r="AD25" s="2">
        <f t="shared" si="17"/>
        <v>0.021721719099513592</v>
      </c>
      <c r="AE25" s="2">
        <f t="shared" si="17"/>
        <v>0.03816385240377884</v>
      </c>
      <c r="AF25" s="2">
        <f t="shared" si="17"/>
        <v>0.007527825666519439</v>
      </c>
      <c r="AG25" s="2">
        <f t="shared" si="17"/>
        <v>0.020323023906948734</v>
      </c>
      <c r="AH25" s="2">
        <f t="shared" si="17"/>
        <v>0.05140556357899584</v>
      </c>
      <c r="AI25" s="2">
        <f t="shared" si="17"/>
        <v>0.01891980949751071</v>
      </c>
      <c r="AJ25" s="2">
        <f t="shared" si="17"/>
        <v>0.013261169419461982</v>
      </c>
      <c r="AK25" s="2">
        <f t="shared" si="17"/>
        <v>0.017512046573120443</v>
      </c>
      <c r="AL25" s="2">
        <f t="shared" si="17"/>
        <v>0.05140556357899584</v>
      </c>
      <c r="AM25" s="2">
        <f t="shared" si="17"/>
        <v>0.0876699006058419</v>
      </c>
      <c r="AN25" s="2">
        <f t="shared" si="17"/>
        <v>0.031388450057108885</v>
      </c>
      <c r="AO25" s="2">
        <f t="shared" si="17"/>
        <v>0.017512046573120443</v>
      </c>
      <c r="AP25" s="2">
        <f t="shared" si="17"/>
        <v>0.0354663624775482</v>
      </c>
    </row>
    <row r="26" spans="1:42" ht="12.75">
      <c r="A26" s="12">
        <v>1.38232763007427</v>
      </c>
      <c r="B26" s="1">
        <v>13</v>
      </c>
      <c r="C26" s="2">
        <f>LOG10(C13)-$A26</f>
        <v>0.04091824386253795</v>
      </c>
      <c r="D26" s="2">
        <f>LOG10(D13)-$A26</f>
        <v>0.044183631290305225</v>
      </c>
      <c r="E26" s="2">
        <f>LOG10(E13)-$A26</f>
        <v>0.030972134006981955</v>
      </c>
      <c r="F26" s="2">
        <f aca="true" t="shared" si="18" ref="F26:V26">LOG10(F13)-$A26</f>
        <v>0.05700506375599268</v>
      </c>
      <c r="G26" s="2">
        <f t="shared" si="18"/>
        <v>0.02760549325702466</v>
      </c>
      <c r="H26" s="2">
        <f t="shared" si="18"/>
        <v>0.03597366124547552</v>
      </c>
      <c r="I26" s="2">
        <f t="shared" si="18"/>
        <v>0.061717165843806265</v>
      </c>
      <c r="J26" s="2">
        <f t="shared" si="18"/>
        <v>0.05700506375599268</v>
      </c>
      <c r="K26" s="2">
        <f t="shared" si="18"/>
        <v>0.037628118415487855</v>
      </c>
      <c r="L26" s="2">
        <f t="shared" si="18"/>
        <v>0.03597366124547552</v>
      </c>
      <c r="M26" s="2">
        <f t="shared" si="18"/>
        <v>0.05700506375599268</v>
      </c>
      <c r="N26" s="2">
        <f t="shared" si="18"/>
        <v>0.0032786435240421685</v>
      </c>
      <c r="O26" s="2">
        <f t="shared" si="18"/>
        <v>0.06637868983080986</v>
      </c>
      <c r="P26" s="2">
        <f t="shared" si="18"/>
        <v>0.06483040126794926</v>
      </c>
      <c r="Q26" s="2">
        <f t="shared" si="18"/>
        <v>0.1062230864261744</v>
      </c>
      <c r="R26" s="2">
        <f t="shared" si="18"/>
        <v>0.052241273959928725</v>
      </c>
      <c r="S26" s="2">
        <f t="shared" si="18"/>
        <v>0.06483040126794926</v>
      </c>
      <c r="T26" s="2">
        <f t="shared" si="18"/>
        <v>0.11043275895256754</v>
      </c>
      <c r="U26" s="2">
        <f t="shared" si="18"/>
        <v>0.05064166080013588</v>
      </c>
      <c r="V26" s="2">
        <f t="shared" si="18"/>
        <v>0.08007036782468613</v>
      </c>
      <c r="W26" s="2">
        <f>LOG10(W13)-$A26</f>
        <v>0.07251722993424026</v>
      </c>
      <c r="X26" s="2">
        <f>LOG10(X13)-$A26</f>
        <v>0.044183631290305225</v>
      </c>
      <c r="Y26" s="2">
        <f>LOG10(Y13)-$A26</f>
        <v>0.0709907099727678</v>
      </c>
      <c r="Z26" s="2">
        <f>LOG10(Z13)-$A26</f>
        <v>0.03431287726401111</v>
      </c>
      <c r="AA26" s="2">
        <f aca="true" t="shared" si="19" ref="AA26:AP26">LOG10(AA13)-$A26</f>
        <v>0.05383501696648607</v>
      </c>
      <c r="AB26" s="2">
        <f t="shared" si="19"/>
        <v>0.029292075888960323</v>
      </c>
      <c r="AC26" s="2">
        <f t="shared" si="19"/>
        <v>0.04091824386253795</v>
      </c>
      <c r="AD26" s="2">
        <f t="shared" si="19"/>
        <v>0.02760549325702466</v>
      </c>
      <c r="AE26" s="2">
        <f t="shared" si="19"/>
        <v>0.05383501696648607</v>
      </c>
      <c r="AF26" s="2">
        <f t="shared" si="19"/>
        <v>0.012124050751946225</v>
      </c>
      <c r="AG26" s="2">
        <f t="shared" si="19"/>
        <v>0.029292075888960323</v>
      </c>
      <c r="AH26" s="2">
        <f t="shared" si="19"/>
        <v>0.0709907099727678</v>
      </c>
      <c r="AI26" s="2">
        <f t="shared" si="19"/>
        <v>0.044183631290305225</v>
      </c>
      <c r="AJ26" s="2">
        <f t="shared" si="19"/>
        <v>0.020792891101548028</v>
      </c>
      <c r="AK26" s="2">
        <f t="shared" si="19"/>
        <v>0.015612378597767762</v>
      </c>
      <c r="AL26" s="2">
        <f t="shared" si="19"/>
        <v>0.05542293274611798</v>
      </c>
      <c r="AM26" s="2">
        <f t="shared" si="19"/>
        <v>0.061717165843806265</v>
      </c>
      <c r="AN26" s="2">
        <f t="shared" si="19"/>
        <v>0.017346091406768238</v>
      </c>
      <c r="AO26" s="2">
        <f t="shared" si="19"/>
        <v>0.02591233523757963</v>
      </c>
      <c r="AP26" s="2">
        <f t="shared" si="19"/>
        <v>0.04580716395451878</v>
      </c>
    </row>
    <row r="27" spans="1:42" ht="12.75">
      <c r="A27" s="12">
        <v>1.411967837831093</v>
      </c>
      <c r="B27" s="1">
        <v>14</v>
      </c>
      <c r="C27" s="2">
        <f>LOG10(C14)-$A27</f>
        <v>0.05043016006786316</v>
      </c>
      <c r="D27" s="2">
        <f>LOG10(D14)-$A27</f>
        <v>0.03981859769319729</v>
      </c>
      <c r="E27" s="2">
        <f>LOG10(E14)-$A27</f>
        <v>0.04893000492545485</v>
      </c>
      <c r="F27" s="2">
        <f aca="true" t="shared" si="20" ref="F27:V27">LOG10(F14)-$A27</f>
        <v>0.05043016006786316</v>
      </c>
      <c r="G27" s="2">
        <f t="shared" si="20"/>
        <v>0.0320769580869833</v>
      </c>
      <c r="H27" s="2">
        <f t="shared" si="20"/>
        <v>0.021001453043312912</v>
      </c>
      <c r="I27" s="2">
        <f t="shared" si="20"/>
        <v>0.05341501361732526</v>
      </c>
      <c r="J27" s="2">
        <f t="shared" si="20"/>
        <v>0.0593238732278456</v>
      </c>
      <c r="K27" s="2">
        <f t="shared" si="20"/>
        <v>0.0320769580869833</v>
      </c>
      <c r="L27" s="2">
        <f t="shared" si="20"/>
        <v>0.027364855999169713</v>
      </c>
      <c r="M27" s="2">
        <f t="shared" si="20"/>
        <v>0.05043016006786316</v>
      </c>
      <c r="N27" s="2">
        <f t="shared" si="20"/>
        <v>-0.005427657397137686</v>
      </c>
      <c r="O27" s="2">
        <f t="shared" si="20"/>
        <v>0.04893000492545485</v>
      </c>
      <c r="P27" s="2">
        <f t="shared" si="20"/>
        <v>0.06078861148611936</v>
      </c>
      <c r="Q27" s="2">
        <f t="shared" si="20"/>
        <v>0.09991552314778152</v>
      </c>
      <c r="R27" s="2">
        <f t="shared" si="20"/>
        <v>0.06224842624516236</v>
      </c>
      <c r="S27" s="2">
        <f t="shared" si="20"/>
        <v>0.05637949258106434</v>
      </c>
      <c r="T27" s="2">
        <f t="shared" si="20"/>
        <v>0.10390600588058607</v>
      </c>
      <c r="U27" s="2">
        <f t="shared" si="20"/>
        <v>0.0593238732278456</v>
      </c>
      <c r="V27" s="2">
        <f t="shared" si="20"/>
        <v>0.07658287866935143</v>
      </c>
      <c r="W27" s="2">
        <f>LOG10(W14)-$A27</f>
        <v>0.0751705376460936</v>
      </c>
      <c r="X27" s="2">
        <f>LOG10(X14)-$A27</f>
        <v>0.047424649928137885</v>
      </c>
      <c r="Y27" s="2">
        <f>LOG10(Y14)-$A27</f>
        <v>0.07658287866935143</v>
      </c>
      <c r="Z27" s="2">
        <f>LOG10(Z14)-$A27</f>
        <v>0.028941244234124808</v>
      </c>
      <c r="AA27" s="2">
        <f aca="true" t="shared" si="21" ref="AA27:AP27">LOG10(AA14)-$A27</f>
        <v>0.05637949258106434</v>
      </c>
      <c r="AB27" s="2">
        <f t="shared" si="21"/>
        <v>0.044398195297950194</v>
      </c>
      <c r="AC27" s="2">
        <f t="shared" si="21"/>
        <v>0.05637949258106434</v>
      </c>
      <c r="AD27" s="2">
        <f t="shared" si="21"/>
        <v>0.024194809209663104</v>
      </c>
      <c r="AE27" s="2">
        <f t="shared" si="21"/>
        <v>0.05489978252301664</v>
      </c>
      <c r="AF27" s="2">
        <f t="shared" si="21"/>
        <v>0.022601066203105757</v>
      </c>
      <c r="AG27" s="2">
        <f t="shared" si="21"/>
        <v>0.01939592632789444</v>
      </c>
      <c r="AH27" s="2">
        <f t="shared" si="21"/>
        <v>0.0680391051260576</v>
      </c>
      <c r="AI27" s="2">
        <f t="shared" si="21"/>
        <v>0.03673848207398689</v>
      </c>
      <c r="AJ27" s="2">
        <f t="shared" si="21"/>
        <v>0.030511931233355716</v>
      </c>
      <c r="AK27" s="2">
        <f t="shared" si="21"/>
        <v>0.01939592632789444</v>
      </c>
      <c r="AL27" s="2">
        <f t="shared" si="21"/>
        <v>0.04893000492545485</v>
      </c>
      <c r="AM27" s="2">
        <f t="shared" si="21"/>
        <v>0.0751705376460936</v>
      </c>
      <c r="AN27" s="2">
        <f t="shared" si="21"/>
        <v>0.04135050221594483</v>
      </c>
      <c r="AO27" s="2">
        <f t="shared" si="21"/>
        <v>0.01939592632789444</v>
      </c>
      <c r="AP27" s="2">
        <f t="shared" si="21"/>
        <v>0.04135050221594483</v>
      </c>
    </row>
    <row r="28" spans="1:42" ht="12.75">
      <c r="A28" s="12">
        <v>1.5308177225751811</v>
      </c>
      <c r="B28" s="1">
        <v>7</v>
      </c>
      <c r="C28" s="2">
        <f>LOG10(C15)-$A28</f>
        <v>0.012007704383998785</v>
      </c>
      <c r="D28" s="2">
        <f>LOG10(D15)-$A28</f>
        <v>0.04205387962529894</v>
      </c>
      <c r="E28" s="2">
        <f>LOG10(E15)-$A28</f>
        <v>0.013250321775094553</v>
      </c>
      <c r="F28" s="2">
        <f aca="true" t="shared" si="22" ref="F28:V28">LOG10(F15)-$A28</f>
        <v>0.018185539450606747</v>
      </c>
      <c r="G28" s="2">
        <f t="shared" si="22"/>
        <v>0.021850493537012072</v>
      </c>
      <c r="H28" s="2">
        <f t="shared" si="22"/>
        <v>0.018185539450606747</v>
      </c>
      <c r="I28" s="2">
        <f t="shared" si="22"/>
        <v>0.027890847957984688</v>
      </c>
      <c r="J28" s="2">
        <f t="shared" si="22"/>
        <v>0.03620864358387932</v>
      </c>
      <c r="K28" s="2">
        <f t="shared" si="22"/>
        <v>0.018185539450606747</v>
      </c>
      <c r="L28" s="2">
        <f t="shared" si="22"/>
        <v>0.030283661073874812</v>
      </c>
      <c r="M28" s="2">
        <f t="shared" si="22"/>
        <v>0.027890847957984688</v>
      </c>
      <c r="N28" s="2">
        <f t="shared" si="22"/>
        <v>0.03147514188129352</v>
      </c>
      <c r="O28" s="2">
        <f t="shared" si="22"/>
        <v>0.04782148739289127</v>
      </c>
      <c r="P28" s="2">
        <f t="shared" si="22"/>
        <v>0.027890847957984688</v>
      </c>
      <c r="Q28" s="2">
        <f t="shared" si="22"/>
        <v>0.07984244051469891</v>
      </c>
      <c r="R28" s="2">
        <f t="shared" si="22"/>
        <v>0.053513501792349594</v>
      </c>
      <c r="S28" s="2">
        <f t="shared" si="22"/>
        <v>0.04782148739289127</v>
      </c>
      <c r="T28" s="2">
        <f t="shared" si="22"/>
        <v>0.08513232908121982</v>
      </c>
      <c r="U28" s="2">
        <f t="shared" si="22"/>
        <v>0.045523627630611685</v>
      </c>
      <c r="V28" s="2">
        <f t="shared" si="22"/>
        <v>0.06687746335033129</v>
      </c>
      <c r="W28" s="2">
        <f>LOG10(W15)-$A28</f>
        <v>0.07340833050928897</v>
      </c>
      <c r="X28" s="2">
        <f>LOG10(X15)-$A28</f>
        <v>0.05238105139344151</v>
      </c>
      <c r="Y28" s="2">
        <f>LOG10(Y15)-$A28</f>
        <v>0.04205387962529894</v>
      </c>
      <c r="Z28" s="2">
        <f>LOG10(Z15)-$A28</f>
        <v>0.0338483416769082</v>
      </c>
      <c r="AA28" s="2">
        <f aca="true" t="shared" si="23" ref="AA28:AP28">LOG10(AA15)-$A28</f>
        <v>0.035030096098336516</v>
      </c>
      <c r="AB28" s="2">
        <f t="shared" si="23"/>
        <v>0.02548477819210615</v>
      </c>
      <c r="AC28" s="2">
        <f t="shared" si="23"/>
        <v>0.08827560805156165</v>
      </c>
      <c r="AD28" s="2">
        <f t="shared" si="23"/>
        <v>0.023065304068693226</v>
      </c>
      <c r="AE28" s="2">
        <f t="shared" si="23"/>
        <v>0.03266336281922966</v>
      </c>
      <c r="AF28" s="2">
        <f t="shared" si="23"/>
        <v>0.018185539450606747</v>
      </c>
      <c r="AG28" s="2">
        <f t="shared" si="23"/>
        <v>0.03266336281922966</v>
      </c>
      <c r="AH28" s="2">
        <f t="shared" si="23"/>
        <v>0.05464300693331947</v>
      </c>
      <c r="AI28" s="2">
        <f t="shared" si="23"/>
        <v>0.04782148739289127</v>
      </c>
      <c r="AJ28" s="2">
        <f t="shared" si="23"/>
        <v>0.01941063047991287</v>
      </c>
      <c r="AK28" s="2">
        <f t="shared" si="23"/>
        <v>0.00951175221569267</v>
      </c>
      <c r="AL28" s="2">
        <f t="shared" si="23"/>
        <v>0.0466740772620442</v>
      </c>
      <c r="AM28" s="2">
        <f t="shared" si="23"/>
        <v>0.06577937305127901</v>
      </c>
      <c r="AN28" s="2">
        <f t="shared" si="23"/>
        <v>0.03147514188129352</v>
      </c>
      <c r="AO28" s="2">
        <f t="shared" si="23"/>
        <v>0.021850493537012072</v>
      </c>
      <c r="AP28" s="2">
        <f t="shared" si="23"/>
        <v>0.0338483416769082</v>
      </c>
    </row>
    <row r="29" spans="1:42" ht="12.75">
      <c r="A29" s="12">
        <v>1.0924544364730981</v>
      </c>
      <c r="B29" s="1">
        <v>8</v>
      </c>
      <c r="C29" s="2">
        <f>LOG10(C16)-$A29</f>
        <v>0.014755533174770186</v>
      </c>
      <c r="D29" s="2">
        <f>LOG10(D16)-$A29</f>
        <v>0.0009672486891370013</v>
      </c>
      <c r="E29" s="2">
        <f>LOG10(E16)-$A29</f>
        <v>0.02811949473275166</v>
      </c>
      <c r="F29" s="2">
        <f aca="true" t="shared" si="24" ref="F29:V29">LOG10(F16)-$A29</f>
        <v>0.06590805562215163</v>
      </c>
      <c r="G29" s="2">
        <f t="shared" si="24"/>
        <v>0.05983390790995835</v>
      </c>
      <c r="H29" s="2">
        <f t="shared" si="24"/>
        <v>0.0044555765349583165</v>
      </c>
      <c r="I29" s="2">
        <f t="shared" si="24"/>
        <v>0.07486289827507786</v>
      </c>
      <c r="J29" s="2">
        <f t="shared" si="24"/>
        <v>0.04742464992813833</v>
      </c>
      <c r="K29" s="2">
        <f t="shared" si="24"/>
        <v>-0.03554958513662543</v>
      </c>
      <c r="L29" s="2">
        <f t="shared" si="24"/>
        <v>0.007916108644464792</v>
      </c>
      <c r="M29" s="2">
        <f t="shared" si="24"/>
        <v>0.05367359920513981</v>
      </c>
      <c r="N29" s="2">
        <f t="shared" si="24"/>
        <v>-0.0025493250337000894</v>
      </c>
      <c r="O29" s="2">
        <f t="shared" si="24"/>
        <v>0.044266130683308536</v>
      </c>
      <c r="P29" s="2">
        <f t="shared" si="24"/>
        <v>0.06891356576187668</v>
      </c>
      <c r="Q29" s="2">
        <f t="shared" si="24"/>
        <v>0.08938915147167448</v>
      </c>
      <c r="R29" s="2">
        <f t="shared" si="24"/>
        <v>0.06590805562215163</v>
      </c>
      <c r="S29" s="2">
        <f t="shared" si="24"/>
        <v>0.05367359920513981</v>
      </c>
      <c r="T29" s="2">
        <f t="shared" si="24"/>
        <v>0.06288160099196372</v>
      </c>
      <c r="U29" s="2">
        <f t="shared" si="24"/>
        <v>0.018135273826150877</v>
      </c>
      <c r="V29" s="2">
        <f t="shared" si="24"/>
        <v>0.11973316793085975</v>
      </c>
      <c r="W29" s="2">
        <f>LOG10(W16)-$A29</f>
        <v>0.1223894115745996</v>
      </c>
      <c r="X29" s="2">
        <f>LOG10(X16)-$A29</f>
        <v>0.014755533174770186</v>
      </c>
      <c r="Y29" s="2">
        <f>LOG10(Y16)-$A29</f>
        <v>0.044266130683308536</v>
      </c>
      <c r="Z29" s="2">
        <f>LOG10(Z16)-$A29</f>
        <v>0.021488915833738576</v>
      </c>
      <c r="AA29" s="2">
        <f aca="true" t="shared" si="25" ref="AA29:AP29">LOG10(AA16)-$A29</f>
        <v>0.07780727892185935</v>
      </c>
      <c r="AB29" s="2">
        <f t="shared" si="25"/>
        <v>0.07780727892185935</v>
      </c>
      <c r="AC29" s="2">
        <f t="shared" si="25"/>
        <v>0.11973316793085975</v>
      </c>
      <c r="AD29" s="2">
        <f t="shared" si="25"/>
        <v>0.021488915833738576</v>
      </c>
      <c r="AE29" s="2">
        <f t="shared" si="25"/>
        <v>0.04742464992813833</v>
      </c>
      <c r="AF29" s="2">
        <f t="shared" si="25"/>
        <v>0.02811949473275166</v>
      </c>
      <c r="AG29" s="2">
        <f t="shared" si="25"/>
        <v>0.03787933202190796</v>
      </c>
      <c r="AH29" s="2">
        <f t="shared" si="25"/>
        <v>0.044266130683308536</v>
      </c>
      <c r="AI29" s="2">
        <f t="shared" si="25"/>
        <v>0.04108447189711928</v>
      </c>
      <c r="AJ29" s="2">
        <f t="shared" si="25"/>
        <v>-0.04323641380291665</v>
      </c>
      <c r="AK29" s="2">
        <f t="shared" si="25"/>
        <v>0.014755533174770186</v>
      </c>
      <c r="AL29" s="2">
        <f t="shared" si="25"/>
        <v>0.03787933202190796</v>
      </c>
      <c r="AM29" s="2">
        <f t="shared" si="25"/>
        <v>0.04742464992813833</v>
      </c>
      <c r="AN29" s="2">
        <f t="shared" si="25"/>
        <v>0.06288160099196372</v>
      </c>
      <c r="AO29" s="2">
        <f t="shared" si="25"/>
        <v>0.014755533174770186</v>
      </c>
      <c r="AP29" s="2">
        <f t="shared" si="25"/>
        <v>0.011349284482858657</v>
      </c>
    </row>
    <row r="30" spans="3:12" ht="12.75">
      <c r="C30" s="6" t="s">
        <v>1</v>
      </c>
      <c r="D30" s="6" t="s">
        <v>2</v>
      </c>
      <c r="E30" s="6" t="s">
        <v>3</v>
      </c>
      <c r="F30" s="6" t="s">
        <v>4</v>
      </c>
      <c r="G30" s="6" t="s">
        <v>5</v>
      </c>
      <c r="H30" s="6" t="s">
        <v>6</v>
      </c>
      <c r="I30" s="6"/>
      <c r="J30" s="6" t="s">
        <v>59</v>
      </c>
      <c r="K30" s="6" t="s">
        <v>7</v>
      </c>
      <c r="L30" s="6" t="s">
        <v>8</v>
      </c>
    </row>
    <row r="31" spans="2:12" ht="12.75">
      <c r="B31" s="1">
        <v>1</v>
      </c>
      <c r="C31">
        <f>COUNT(C5:AP5)</f>
        <v>40</v>
      </c>
      <c r="D31" s="7">
        <f>AVERAGE(C5:AP5)</f>
        <v>234.35</v>
      </c>
      <c r="E31">
        <f>MIN(C5:AP5)</f>
        <v>217</v>
      </c>
      <c r="F31">
        <f>MAX(C5:AP5)</f>
        <v>251</v>
      </c>
      <c r="G31" s="8">
        <f>STDEV(C5:AP5)</f>
        <v>8.309864388415045</v>
      </c>
      <c r="H31" s="8">
        <f aca="true" t="shared" si="26" ref="H31:H42">G31*100/D31</f>
        <v>3.5459203705632794</v>
      </c>
      <c r="I31">
        <v>1</v>
      </c>
      <c r="J31" s="2">
        <f aca="true" t="shared" si="27" ref="J31:L42">LOG10(D31)-$A18</f>
        <v>0.04714676073326496</v>
      </c>
      <c r="K31" s="2">
        <f t="shared" si="27"/>
        <v>0.013741536725565773</v>
      </c>
      <c r="L31" s="2">
        <f t="shared" si="27"/>
        <v>0.07695552435807418</v>
      </c>
    </row>
    <row r="32" spans="2:12" ht="12.75">
      <c r="B32" s="1">
        <v>3</v>
      </c>
      <c r="C32">
        <f aca="true" t="shared" si="28" ref="C32:C42">COUNT(C6:AP6)</f>
        <v>40</v>
      </c>
      <c r="D32" s="7">
        <f aca="true" t="shared" si="29" ref="D32:D42">AVERAGE(C6:AP6)</f>
        <v>29.51</v>
      </c>
      <c r="E32">
        <f aca="true" t="shared" si="30" ref="E32:E42">MIN(C6:AP6)</f>
        <v>25.7</v>
      </c>
      <c r="F32">
        <f aca="true" t="shared" si="31" ref="F32:F42">MAX(C6:AP6)</f>
        <v>33.9</v>
      </c>
      <c r="G32" s="8">
        <f aca="true" t="shared" si="32" ref="G32:G42">STDEV(C6:AP6)</f>
        <v>2.01390041258114</v>
      </c>
      <c r="H32" s="8">
        <f t="shared" si="26"/>
        <v>6.824467680722263</v>
      </c>
      <c r="I32">
        <v>3</v>
      </c>
      <c r="J32" s="2">
        <f t="shared" si="27"/>
        <v>0.04644086759748478</v>
      </c>
      <c r="K32" s="2">
        <f t="shared" si="27"/>
        <v>-0.013595218571180068</v>
      </c>
      <c r="L32" s="2">
        <f t="shared" si="27"/>
        <v>0.10667135630060742</v>
      </c>
    </row>
    <row r="33" spans="2:12" ht="12.75">
      <c r="B33" s="1">
        <v>4</v>
      </c>
      <c r="C33">
        <f t="shared" si="28"/>
        <v>40</v>
      </c>
      <c r="D33" s="7">
        <f t="shared" si="29"/>
        <v>24.580000000000005</v>
      </c>
      <c r="E33">
        <f t="shared" si="30"/>
        <v>23</v>
      </c>
      <c r="F33">
        <f t="shared" si="31"/>
        <v>26.4</v>
      </c>
      <c r="G33" s="8">
        <f t="shared" si="32"/>
        <v>0.9210362057528817</v>
      </c>
      <c r="H33" s="8">
        <f t="shared" si="26"/>
        <v>3.74709603642344</v>
      </c>
      <c r="I33">
        <v>4</v>
      </c>
      <c r="J33" s="2">
        <f t="shared" si="27"/>
        <v>0.061569960782231314</v>
      </c>
      <c r="K33" s="2">
        <f t="shared" si="27"/>
        <v>0.0327159182493888</v>
      </c>
      <c r="L33" s="2">
        <f t="shared" si="27"/>
        <v>0.09259200910162702</v>
      </c>
    </row>
    <row r="34" spans="2:12" ht="12.75">
      <c r="B34" s="1">
        <v>5</v>
      </c>
      <c r="C34">
        <f t="shared" si="28"/>
        <v>40</v>
      </c>
      <c r="D34" s="7">
        <f t="shared" si="29"/>
        <v>46.125</v>
      </c>
      <c r="E34">
        <f t="shared" si="30"/>
        <v>43</v>
      </c>
      <c r="F34">
        <f t="shared" si="31"/>
        <v>56</v>
      </c>
      <c r="G34" s="8">
        <f t="shared" si="32"/>
        <v>3.275296032813538</v>
      </c>
      <c r="H34" s="8">
        <f t="shared" si="26"/>
        <v>7.100912808267832</v>
      </c>
      <c r="I34">
        <v>5</v>
      </c>
      <c r="J34" s="2">
        <f t="shared" si="27"/>
        <v>0.03526564556606049</v>
      </c>
      <c r="K34" s="2">
        <f t="shared" si="27"/>
        <v>0.004797721978530234</v>
      </c>
      <c r="L34" s="2">
        <f t="shared" si="27"/>
        <v>0.11951729340514428</v>
      </c>
    </row>
    <row r="35" spans="2:12" ht="12.75">
      <c r="B35" s="1">
        <v>6</v>
      </c>
      <c r="C35">
        <f t="shared" si="28"/>
        <v>40</v>
      </c>
      <c r="D35" s="7">
        <f t="shared" si="29"/>
        <v>32.625</v>
      </c>
      <c r="E35">
        <f t="shared" si="30"/>
        <v>29</v>
      </c>
      <c r="F35">
        <f t="shared" si="31"/>
        <v>40</v>
      </c>
      <c r="G35" s="8">
        <f t="shared" si="32"/>
        <v>2.283581307889778</v>
      </c>
      <c r="H35" s="8">
        <f t="shared" si="26"/>
        <v>6.999482936060622</v>
      </c>
      <c r="I35">
        <v>6</v>
      </c>
      <c r="J35" s="2">
        <f t="shared" si="27"/>
        <v>0.0850805794338525</v>
      </c>
      <c r="K35" s="2">
        <f t="shared" si="27"/>
        <v>0.03392805698647128</v>
      </c>
      <c r="L35" s="2">
        <f t="shared" si="27"/>
        <v>0.17359005041547748</v>
      </c>
    </row>
    <row r="36" spans="2:12" ht="12.75">
      <c r="B36" s="1">
        <v>10</v>
      </c>
      <c r="C36">
        <f t="shared" si="28"/>
        <v>39</v>
      </c>
      <c r="D36" s="7">
        <f t="shared" si="29"/>
        <v>41.07435897435898</v>
      </c>
      <c r="E36">
        <f t="shared" si="30"/>
        <v>37.6</v>
      </c>
      <c r="F36">
        <f t="shared" si="31"/>
        <v>45.9</v>
      </c>
      <c r="G36" s="8">
        <f t="shared" si="32"/>
        <v>2.09682942969135</v>
      </c>
      <c r="H36" s="8">
        <f t="shared" si="26"/>
        <v>5.104959595353184</v>
      </c>
      <c r="I36">
        <v>10</v>
      </c>
      <c r="J36" s="2">
        <f t="shared" si="27"/>
        <v>0.025279764497423418</v>
      </c>
      <c r="K36" s="2">
        <f t="shared" si="27"/>
        <v>-0.013103184932264034</v>
      </c>
      <c r="L36" s="2">
        <f t="shared" si="27"/>
        <v>0.07352165567733615</v>
      </c>
    </row>
    <row r="37" spans="2:12" ht="12.75">
      <c r="B37" s="1">
        <v>11</v>
      </c>
      <c r="C37">
        <f t="shared" si="28"/>
        <v>40</v>
      </c>
      <c r="D37" s="7">
        <f t="shared" si="29"/>
        <v>42.05</v>
      </c>
      <c r="E37">
        <f t="shared" si="30"/>
        <v>40</v>
      </c>
      <c r="F37">
        <f t="shared" si="31"/>
        <v>48</v>
      </c>
      <c r="G37" s="8">
        <f t="shared" si="32"/>
        <v>2.1116283666815545</v>
      </c>
      <c r="H37" s="8">
        <f t="shared" si="26"/>
        <v>5.021708363095255</v>
      </c>
      <c r="I37">
        <v>11</v>
      </c>
      <c r="J37" s="2">
        <f t="shared" si="27"/>
        <v>0.03799419926686909</v>
      </c>
      <c r="K37" s="2">
        <f t="shared" si="27"/>
        <v>0.016288190460900465</v>
      </c>
      <c r="L37" s="2">
        <f t="shared" si="27"/>
        <v>0.09546943650852535</v>
      </c>
    </row>
    <row r="38" spans="2:12" ht="12.75">
      <c r="B38" s="1">
        <v>12</v>
      </c>
      <c r="C38">
        <f t="shared" si="28"/>
        <v>40</v>
      </c>
      <c r="D38" s="7">
        <f t="shared" si="29"/>
        <v>32.88249999999999</v>
      </c>
      <c r="E38">
        <f t="shared" si="30"/>
        <v>30.1</v>
      </c>
      <c r="F38">
        <f t="shared" si="31"/>
        <v>37.5</v>
      </c>
      <c r="G38" s="8">
        <f t="shared" si="32"/>
        <v>1.9030188567724007</v>
      </c>
      <c r="H38" s="8">
        <f t="shared" si="26"/>
        <v>5.787330211426751</v>
      </c>
      <c r="I38">
        <v>12</v>
      </c>
      <c r="J38" s="2">
        <f t="shared" si="27"/>
        <v>0.045926158859496136</v>
      </c>
      <c r="K38" s="2">
        <f t="shared" si="27"/>
        <v>0.007527825666519439</v>
      </c>
      <c r="L38" s="2">
        <f t="shared" si="27"/>
        <v>0.10299259780039494</v>
      </c>
    </row>
    <row r="39" spans="2:12" ht="12.75">
      <c r="B39" s="1">
        <v>13</v>
      </c>
      <c r="C39">
        <f t="shared" si="28"/>
        <v>40</v>
      </c>
      <c r="D39" s="7">
        <f t="shared" si="29"/>
        <v>26.95999999999999</v>
      </c>
      <c r="E39">
        <f t="shared" si="30"/>
        <v>24.3</v>
      </c>
      <c r="F39">
        <f t="shared" si="31"/>
        <v>31.1</v>
      </c>
      <c r="G39" s="8">
        <f t="shared" si="32"/>
        <v>1.4538719303102967</v>
      </c>
      <c r="H39" s="8">
        <f t="shared" si="26"/>
        <v>5.392700038242943</v>
      </c>
      <c r="I39">
        <v>13</v>
      </c>
      <c r="J39" s="2">
        <f t="shared" si="27"/>
        <v>0.04839225778901213</v>
      </c>
      <c r="K39" s="2">
        <f t="shared" si="27"/>
        <v>0.0032786435240421685</v>
      </c>
      <c r="L39" s="2">
        <f t="shared" si="27"/>
        <v>0.11043275895256754</v>
      </c>
    </row>
    <row r="40" spans="2:12" ht="12.75">
      <c r="B40" s="1">
        <v>14</v>
      </c>
      <c r="C40">
        <f t="shared" si="28"/>
        <v>40</v>
      </c>
      <c r="D40" s="7">
        <f t="shared" si="29"/>
        <v>28.867500000000007</v>
      </c>
      <c r="E40">
        <f t="shared" si="30"/>
        <v>25.5</v>
      </c>
      <c r="F40">
        <f t="shared" si="31"/>
        <v>32.8</v>
      </c>
      <c r="G40" s="8">
        <f t="shared" si="32"/>
        <v>1.4950152216015526</v>
      </c>
      <c r="H40" s="8">
        <f t="shared" si="26"/>
        <v>5.17888705846212</v>
      </c>
      <c r="I40">
        <v>14</v>
      </c>
      <c r="J40" s="2">
        <f t="shared" si="27"/>
        <v>0.04844133665519812</v>
      </c>
      <c r="K40" s="2">
        <f t="shared" si="27"/>
        <v>-0.005427657397137686</v>
      </c>
      <c r="L40" s="2">
        <f t="shared" si="27"/>
        <v>0.10390600588058607</v>
      </c>
    </row>
    <row r="41" spans="2:12" ht="12.75">
      <c r="B41" s="1">
        <v>7</v>
      </c>
      <c r="C41">
        <f t="shared" si="28"/>
        <v>40</v>
      </c>
      <c r="D41" s="7">
        <f t="shared" si="29"/>
        <v>37.135</v>
      </c>
      <c r="E41">
        <f t="shared" si="30"/>
        <v>34.7</v>
      </c>
      <c r="F41">
        <f t="shared" si="31"/>
        <v>41.6</v>
      </c>
      <c r="G41" s="8">
        <f t="shared" si="32"/>
        <v>1.766722301978246</v>
      </c>
      <c r="H41" s="8">
        <f t="shared" si="26"/>
        <v>4.757566452075525</v>
      </c>
      <c r="I41">
        <v>7</v>
      </c>
      <c r="J41" s="2">
        <f t="shared" si="27"/>
        <v>0.0389657056764352</v>
      </c>
      <c r="K41" s="2">
        <f t="shared" si="27"/>
        <v>0.00951175221569267</v>
      </c>
      <c r="L41" s="2">
        <f t="shared" si="27"/>
        <v>0.08827560805156165</v>
      </c>
    </row>
    <row r="42" spans="2:12" ht="12.75">
      <c r="B42" s="1">
        <v>8</v>
      </c>
      <c r="C42">
        <f t="shared" si="28"/>
        <v>40</v>
      </c>
      <c r="D42" s="7">
        <f t="shared" si="29"/>
        <v>13.682500000000001</v>
      </c>
      <c r="E42">
        <f t="shared" si="30"/>
        <v>11.2</v>
      </c>
      <c r="F42">
        <f t="shared" si="31"/>
        <v>16.4</v>
      </c>
      <c r="G42" s="8">
        <f t="shared" si="32"/>
        <v>1.1718684401525197</v>
      </c>
      <c r="H42" s="8">
        <f t="shared" si="26"/>
        <v>8.564724576301987</v>
      </c>
      <c r="I42">
        <v>8</v>
      </c>
      <c r="J42" s="2">
        <f t="shared" si="27"/>
        <v>0.043711020341444584</v>
      </c>
      <c r="K42" s="2">
        <f t="shared" si="27"/>
        <v>-0.04323641380291665</v>
      </c>
      <c r="L42" s="2">
        <f t="shared" si="27"/>
        <v>0.1223894115745996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1999-02-26T20:10:09Z</dcterms:created>
  <cp:category/>
  <cp:version/>
  <cp:contentType/>
  <cp:contentStatus/>
</cp:coreProperties>
</file>