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0" yWindow="1200" windowWidth="22740" windowHeight="1020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<sst xmlns="http://schemas.openxmlformats.org/spreadsheetml/2006/main" count="44" uniqueCount="44">
  <si>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Log10(E.h.o)</t>
  </si>
  <si>
    <t>III-1</t>
  </si>
  <si>
    <t>IV-1</t>
  </si>
  <si>
    <t>IV-3</t>
  </si>
  <si>
    <t>IV-4</t>
  </si>
  <si>
    <t>IV-5</t>
  </si>
  <si>
    <t>IV-10</t>
  </si>
  <si>
    <t>IV-11</t>
  </si>
  <si>
    <t>IV-12</t>
  </si>
  <si>
    <t>IV-13</t>
  </si>
  <si>
    <t>IV-14</t>
  </si>
  <si>
    <t>IV-15</t>
  </si>
  <si>
    <t>III-3</t>
  </si>
  <si>
    <t>III-4</t>
  </si>
  <si>
    <t>III-5</t>
  </si>
  <si>
    <t>III-6</t>
  </si>
  <si>
    <t>III-7</t>
  </si>
  <si>
    <t>III-8</t>
  </si>
  <si>
    <t>III-9</t>
  </si>
  <si>
    <t>III-10</t>
  </si>
  <si>
    <t>III-11</t>
  </si>
  <si>
    <t>III-12</t>
  </si>
  <si>
    <t>III-13</t>
  </si>
  <si>
    <t>III-14</t>
  </si>
  <si>
    <t>III-15</t>
  </si>
  <si>
    <t>III-16</t>
  </si>
  <si>
    <t>III-17</t>
  </si>
  <si>
    <t>III-18</t>
  </si>
  <si>
    <t>III-20</t>
  </si>
  <si>
    <t>III-21</t>
  </si>
  <si>
    <t>III-22</t>
  </si>
  <si>
    <t>III-24</t>
  </si>
  <si>
    <t>IV-2,18</t>
  </si>
  <si>
    <t>IV-7,17</t>
  </si>
  <si>
    <t>IV-8,16</t>
  </si>
  <si>
    <t>n</t>
  </si>
  <si>
    <t>x</t>
  </si>
  <si>
    <t>min</t>
  </si>
  <si>
    <t>max</t>
  </si>
  <si>
    <t>s</t>
  </si>
  <si>
    <t>v</t>
  </si>
  <si>
    <t>D logmin</t>
  </si>
  <si>
    <t>Dlogmax</t>
  </si>
  <si>
    <t>n=34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</si>
</sst>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.25"/>
      <name val="Geneva"/>
      <family val="0"/>
    </font>
    <font>
      <sz val="10.25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Geneva"/>
                <a:ea typeface="Geneva"/>
                <a:cs typeface="Geneva"/>
              </a:rPr>
              <a:t>Natural Trap MT III</a:t>
            </a:r>
          </a:p>
        </c:rich>
      </c:tx>
      <c:layout>
        <c:manualLayout>
          <c:xMode val="factor"/>
          <c:yMode val="factor"/>
          <c:x val="0.04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025"/>
          <c:w val="0.82975"/>
          <c:h val="0.8765"/>
        </c:manualLayout>
      </c:layout>
      <c:lineChart>
        <c:grouping val="standard"/>
        <c:varyColors val="0"/>
        <c:ser>
          <c:idx val="14"/>
          <c:order val="0"/>
          <c:tx>
            <c:strRef>
              <c:f>Feuil1!$C$15</c:f>
              <c:strCache>
                <c:ptCount val="1"/>
                <c:pt idx="0">
                  <c:v>52095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Feuil1!$C$16:$C$25</c:f>
              <c:numCache/>
            </c:numRef>
          </c:val>
          <c:smooth val="0"/>
        </c:ser>
        <c:ser>
          <c:idx val="34"/>
          <c:order val="1"/>
          <c:tx>
            <c:strRef>
              <c:f>Feuil1!$D$15</c:f>
              <c:strCache>
                <c:ptCount val="1"/>
                <c:pt idx="0">
                  <c:v>52823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Feuil1!$D$16:$D$25</c:f>
              <c:numCache/>
            </c:numRef>
          </c:val>
          <c:smooth val="0"/>
        </c:ser>
        <c:ser>
          <c:idx val="35"/>
          <c:order val="2"/>
          <c:tx>
            <c:strRef>
              <c:f>Feuil1!$E$15</c:f>
              <c:strCache>
                <c:ptCount val="1"/>
                <c:pt idx="0">
                  <c:v>52034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Feuil1!$E$16:$E$25</c:f>
              <c:numCache/>
            </c:numRef>
          </c:val>
          <c:smooth val="0"/>
        </c:ser>
        <c:ser>
          <c:idx val="36"/>
          <c:order val="3"/>
          <c:tx>
            <c:strRef>
              <c:f>Feuil1!$F$15</c:f>
              <c:strCache>
                <c:ptCount val="1"/>
                <c:pt idx="0">
                  <c:v>52030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Feuil1!$F$16:$F$25</c:f>
              <c:numCache/>
            </c:numRef>
          </c:val>
          <c:smooth val="0"/>
        </c:ser>
        <c:ser>
          <c:idx val="37"/>
          <c:order val="4"/>
          <c:tx>
            <c:strRef>
              <c:f>Feuil1!$G$15</c:f>
              <c:strCache>
                <c:ptCount val="1"/>
                <c:pt idx="0">
                  <c:v>48226</c:v>
                </c:pt>
              </c:strCache>
            </c:strRef>
          </c:tx>
          <c:spPr>
            <a:ln w="25400">
              <a:solidFill>
                <a:srgbClr val="F2088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Feuil1!$G$16:$G$25</c:f>
              <c:numCache/>
            </c:numRef>
          </c:val>
          <c:smooth val="0"/>
        </c:ser>
        <c:ser>
          <c:idx val="38"/>
          <c:order val="5"/>
          <c:tx>
            <c:strRef>
              <c:f>Feuil1!$H$15</c:f>
              <c:strCache>
                <c:ptCount val="1"/>
                <c:pt idx="0">
                  <c:v>51118</c:v>
                </c:pt>
              </c:strCache>
            </c:strRef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Feuil1!$H$16:$H$25</c:f>
              <c:numCache/>
            </c:numRef>
          </c:val>
          <c:smooth val="0"/>
        </c:ser>
        <c:ser>
          <c:idx val="39"/>
          <c:order val="6"/>
          <c:tx>
            <c:strRef>
              <c:f>Feuil1!$I$15</c:f>
              <c:strCache>
                <c:ptCount val="1"/>
                <c:pt idx="0">
                  <c:v>51984</c:v>
                </c:pt>
              </c:strCache>
            </c:strRef>
          </c:tx>
          <c:spPr>
            <a:ln w="254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Feuil1!$I$16:$I$25</c:f>
              <c:numCache/>
            </c:numRef>
          </c:val>
          <c:smooth val="0"/>
        </c:ser>
        <c:ser>
          <c:idx val="40"/>
          <c:order val="7"/>
          <c:tx>
            <c:strRef>
              <c:f>Feuil1!$J$15</c:f>
              <c:strCache>
                <c:ptCount val="1"/>
                <c:pt idx="0">
                  <c:v>52202</c:v>
                </c:pt>
              </c:strCache>
            </c:strRef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Feuil1!$J$16:$J$25</c:f>
              <c:numCache/>
            </c:numRef>
          </c:val>
          <c:smooth val="0"/>
        </c:ser>
        <c:ser>
          <c:idx val="41"/>
          <c:order val="8"/>
          <c:tx>
            <c:strRef>
              <c:f>Feuil1!$K$15</c:f>
              <c:strCache>
                <c:ptCount val="1"/>
                <c:pt idx="0">
                  <c:v>53505</c:v>
                </c:pt>
              </c:strCache>
            </c:strRef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Feuil1!$K$16:$K$25</c:f>
              <c:numCache/>
            </c:numRef>
          </c:val>
          <c:smooth val="0"/>
        </c:ser>
        <c:ser>
          <c:idx val="42"/>
          <c:order val="9"/>
          <c:tx>
            <c:strRef>
              <c:f>Feuil1!$L$15</c:f>
              <c:strCache>
                <c:ptCount val="1"/>
                <c:pt idx="0">
                  <c:v>48752</c:v>
                </c:pt>
              </c:strCache>
            </c:strRef>
          </c:tx>
          <c:spPr>
            <a:ln w="254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Feuil1!$L$16:$L$25</c:f>
              <c:numCache/>
            </c:numRef>
          </c:val>
          <c:smooth val="0"/>
        </c:ser>
        <c:ser>
          <c:idx val="43"/>
          <c:order val="10"/>
          <c:tx>
            <c:strRef>
              <c:f>Feuil1!$M$15</c:f>
              <c:strCache>
                <c:ptCount val="1"/>
                <c:pt idx="0">
                  <c:v>51007</c:v>
                </c:pt>
              </c:strCache>
            </c:strRef>
          </c:tx>
          <c:spPr>
            <a:ln w="254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Feuil1!$M$16:$M$25</c:f>
              <c:numCache/>
            </c:numRef>
          </c:val>
          <c:smooth val="0"/>
        </c:ser>
        <c:ser>
          <c:idx val="44"/>
          <c:order val="11"/>
          <c:tx>
            <c:strRef>
              <c:f>Feuil1!$N$15</c:f>
              <c:strCache>
                <c:ptCount val="1"/>
                <c:pt idx="0">
                  <c:v>53310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Feuil1!$N$16:$N$25</c:f>
              <c:numCache/>
            </c:numRef>
          </c:val>
          <c:smooth val="0"/>
        </c:ser>
        <c:ser>
          <c:idx val="45"/>
          <c:order val="12"/>
          <c:tx>
            <c:strRef>
              <c:f>Feuil1!$O$15</c:f>
              <c:strCache>
                <c:ptCount val="1"/>
                <c:pt idx="0">
                  <c:v>50438</c:v>
                </c:pt>
              </c:strCache>
            </c:strRef>
          </c:tx>
          <c:spPr>
            <a:ln w="254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Feuil1!$O$16:$O$25</c:f>
              <c:numCache/>
            </c:numRef>
          </c:val>
          <c:smooth val="0"/>
        </c:ser>
        <c:ser>
          <c:idx val="46"/>
          <c:order val="13"/>
          <c:tx>
            <c:strRef>
              <c:f>Feuil1!$P$15</c:f>
              <c:strCache>
                <c:ptCount val="1"/>
                <c:pt idx="0">
                  <c:v>48265</c:v>
                </c:pt>
              </c:strCache>
            </c:strRef>
          </c:tx>
          <c:spPr>
            <a:ln w="254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Feuil1!$P$16:$P$25</c:f>
              <c:numCache/>
            </c:numRef>
          </c:val>
          <c:smooth val="0"/>
        </c:ser>
        <c:ser>
          <c:idx val="47"/>
          <c:order val="14"/>
          <c:tx>
            <c:strRef>
              <c:f>Feuil1!$Q$15</c:f>
              <c:strCache>
                <c:ptCount val="1"/>
                <c:pt idx="0">
                  <c:v>53304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Feuil1!$Q$16:$Q$25</c:f>
              <c:numCache/>
            </c:numRef>
          </c:val>
          <c:smooth val="0"/>
        </c:ser>
        <c:ser>
          <c:idx val="48"/>
          <c:order val="15"/>
          <c:tx>
            <c:strRef>
              <c:f>Feuil1!$R$15</c:f>
              <c:strCache>
                <c:ptCount val="1"/>
                <c:pt idx="0">
                  <c:v>50784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Feuil1!$R$16:$R$25</c:f>
              <c:numCache/>
            </c:numRef>
          </c:val>
          <c:smooth val="0"/>
        </c:ser>
        <c:ser>
          <c:idx val="49"/>
          <c:order val="16"/>
          <c:tx>
            <c:strRef>
              <c:f>Feuil1!$S$15</c:f>
              <c:strCache>
                <c:ptCount val="1"/>
                <c:pt idx="0">
                  <c:v>53885</c:v>
                </c:pt>
              </c:strCache>
            </c:strRef>
          </c:tx>
          <c:spPr>
            <a:ln w="25400">
              <a:solidFill>
                <a:srgbClr val="FF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Feuil1!$S$16:$S$25</c:f>
              <c:numCache/>
            </c:numRef>
          </c:val>
          <c:smooth val="0"/>
        </c:ser>
        <c:ser>
          <c:idx val="51"/>
          <c:order val="17"/>
          <c:tx>
            <c:strRef>
              <c:f>Feuil1!$T$15</c:f>
              <c:strCache>
                <c:ptCount val="1"/>
                <c:pt idx="0">
                  <c:v>47956</c:v>
                </c:pt>
              </c:strCache>
            </c:strRef>
          </c:tx>
          <c:spPr>
            <a:ln w="25400">
              <a:solidFill>
                <a:srgbClr val="6600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Feuil1!$T$16:$T$25</c:f>
              <c:numCache/>
            </c:numRef>
          </c:val>
          <c:smooth val="0"/>
        </c:ser>
        <c:ser>
          <c:idx val="52"/>
          <c:order val="18"/>
          <c:tx>
            <c:strRef>
              <c:f>Feuil1!$U$15</c:f>
              <c:strCache>
                <c:ptCount val="1"/>
                <c:pt idx="0">
                  <c:v>53503</c:v>
                </c:pt>
              </c:strCache>
            </c:strRef>
          </c:tx>
          <c:spPr>
            <a:ln w="254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Feuil1!$U$16:$U$25</c:f>
              <c:numCache/>
            </c:numRef>
          </c:val>
          <c:smooth val="0"/>
        </c:ser>
        <c:ser>
          <c:idx val="53"/>
          <c:order val="19"/>
          <c:tx>
            <c:strRef>
              <c:f>Feuil1!$V$15</c:f>
              <c:strCache>
                <c:ptCount val="1"/>
                <c:pt idx="0">
                  <c:v>52898</c:v>
                </c:pt>
              </c:strCache>
            </c:strRef>
          </c:tx>
          <c:spPr>
            <a:ln w="254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Feuil1!$V$16:$V$25</c:f>
              <c:numCache/>
            </c:numRef>
          </c:val>
          <c:smooth val="0"/>
        </c:ser>
        <c:ser>
          <c:idx val="55"/>
          <c:order val="20"/>
          <c:tx>
            <c:strRef>
              <c:f>Feuil1!$W$15</c:f>
              <c:strCache>
                <c:ptCount val="1"/>
                <c:pt idx="0">
                  <c:v>47667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Feuil1!$W$16:$W$25</c:f>
              <c:numCache/>
            </c:numRef>
          </c:val>
          <c:smooth val="0"/>
        </c:ser>
        <c:ser>
          <c:idx val="56"/>
          <c:order val="21"/>
          <c:tx>
            <c:strRef>
              <c:f>Feuil1!$X$15</c:f>
              <c:strCache>
                <c:ptCount val="1"/>
                <c:pt idx="0">
                  <c:v>53042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Feuil1!$X$16:$X$25</c:f>
              <c:numCache/>
            </c:numRef>
          </c:val>
          <c:smooth val="0"/>
        </c:ser>
        <c:ser>
          <c:idx val="57"/>
          <c:order val="22"/>
          <c:tx>
            <c:strRef>
              <c:f>Feuil1!$Y$15</c:f>
              <c:strCache>
                <c:ptCount val="1"/>
                <c:pt idx="0">
                  <c:v>45644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Feuil1!$Y$16:$Y$25</c:f>
              <c:numCache/>
            </c:numRef>
          </c:val>
          <c:smooth val="0"/>
        </c:ser>
        <c:ser>
          <c:idx val="58"/>
          <c:order val="23"/>
          <c:tx>
            <c:strRef>
              <c:f>Feuil1!$Z$15</c:f>
              <c:strCache>
                <c:ptCount val="1"/>
                <c:pt idx="0">
                  <c:v>48154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Feuil1!$Z$16:$Z$25</c:f>
              <c:numCache/>
            </c:numRef>
          </c:val>
          <c:smooth val="0"/>
        </c:ser>
        <c:ser>
          <c:idx val="59"/>
          <c:order val="24"/>
          <c:tx>
            <c:strRef>
              <c:f>Feuil1!$AA$15</c:f>
              <c:strCache>
                <c:ptCount val="1"/>
                <c:pt idx="0">
                  <c:v>43262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Feuil1!$AA$16:$AA$25</c:f>
              <c:numCache/>
            </c:numRef>
          </c:val>
          <c:smooth val="0"/>
        </c:ser>
        <c:ser>
          <c:idx val="60"/>
          <c:order val="25"/>
          <c:tx>
            <c:strRef>
              <c:f>Feuil1!$AB$15</c:f>
              <c:strCache>
                <c:ptCount val="1"/>
                <c:pt idx="0">
                  <c:v>50664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Feuil1!$AB$16:$AB$25</c:f>
              <c:numCache/>
            </c:numRef>
          </c:val>
          <c:smooth val="0"/>
        </c:ser>
        <c:ser>
          <c:idx val="62"/>
          <c:order val="26"/>
          <c:tx>
            <c:strRef>
              <c:f>Feuil1!$AC$15</c:f>
              <c:strCache>
                <c:ptCount val="1"/>
                <c:pt idx="0">
                  <c:v>44670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Feuil1!$AC$16:$AC$25</c:f>
              <c:numCache/>
            </c:numRef>
          </c:val>
          <c:smooth val="0"/>
        </c:ser>
        <c:ser>
          <c:idx val="63"/>
          <c:order val="27"/>
          <c:tx>
            <c:strRef>
              <c:f>Feuil1!$AD$15</c:f>
              <c:strCache>
                <c:ptCount val="1"/>
                <c:pt idx="0">
                  <c:v>44786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Feuil1!$AD$16:$AD$25</c:f>
              <c:numCache/>
            </c:numRef>
          </c:val>
          <c:smooth val="0"/>
        </c:ser>
        <c:ser>
          <c:idx val="65"/>
          <c:order val="28"/>
          <c:tx>
            <c:strRef>
              <c:f>Feuil1!$AE$15</c:f>
              <c:strCache>
                <c:ptCount val="1"/>
                <c:pt idx="0">
                  <c:v>32818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Feuil1!$AE$16:$AE$25</c:f>
              <c:numCache/>
            </c:numRef>
          </c:val>
          <c:smooth val="0"/>
        </c:ser>
        <c:ser>
          <c:idx val="66"/>
          <c:order val="29"/>
          <c:tx>
            <c:strRef>
              <c:f>Feuil1!$AF$15</c:f>
              <c:strCache>
                <c:ptCount val="1"/>
                <c:pt idx="0">
                  <c:v>45599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Feuil1!$AF$16:$AF$25</c:f>
              <c:numCache/>
            </c:numRef>
          </c:val>
          <c:smooth val="0"/>
        </c:ser>
        <c:ser>
          <c:idx val="67"/>
          <c:order val="30"/>
          <c:tx>
            <c:strRef>
              <c:f>Feuil1!$AG$15</c:f>
              <c:strCache>
                <c:ptCount val="1"/>
                <c:pt idx="0">
                  <c:v>45374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Feuil1!$AG$16:$AG$25</c:f>
              <c:numCache/>
            </c:numRef>
          </c:val>
          <c:smooth val="0"/>
        </c:ser>
        <c:ser>
          <c:idx val="68"/>
          <c:order val="31"/>
          <c:tx>
            <c:strRef>
              <c:f>Feuil1!$AH$15</c:f>
              <c:strCache>
                <c:ptCount val="1"/>
                <c:pt idx="0">
                  <c:v>45421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Feuil1!$AH$16:$AH$25</c:f>
              <c:numCache/>
            </c:numRef>
          </c:val>
          <c:smooth val="0"/>
        </c:ser>
        <c:ser>
          <c:idx val="69"/>
          <c:order val="32"/>
          <c:tx>
            <c:strRef>
              <c:f>Feuil1!$AI$15</c:f>
              <c:strCache>
                <c:ptCount val="1"/>
                <c:pt idx="0">
                  <c:v>47427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Feuil1!$AI$16:$AI$25</c:f>
              <c:numCache/>
            </c:numRef>
          </c:val>
          <c:smooth val="0"/>
        </c:ser>
        <c:ser>
          <c:idx val="70"/>
          <c:order val="33"/>
          <c:tx>
            <c:strRef>
              <c:f>Feuil1!$AJ$15</c:f>
              <c:strCache>
                <c:ptCount val="1"/>
                <c:pt idx="0">
                  <c:v>57716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Feuil1!$B$16:$B$25</c:f>
              <c:numCache/>
            </c:numRef>
          </c:cat>
          <c:val>
            <c:numRef>
              <c:f>Feuil1!$AJ$16:$AJ$25</c:f>
              <c:numCache/>
            </c:numRef>
          </c:val>
          <c:smooth val="0"/>
        </c:ser>
        <c:marker val="1"/>
        <c:axId val="63980382"/>
        <c:axId val="1410743"/>
      </c:lineChart>
      <c:catAx>
        <c:axId val="639803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410743"/>
        <c:crosses val="autoZero"/>
        <c:auto val="1"/>
        <c:lblOffset val="100"/>
        <c:noMultiLvlLbl val="0"/>
      </c:catAx>
      <c:valAx>
        <c:axId val="1410743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8038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Feuil1!$J$28</c:f>
              <c:strCache>
                <c:ptCount val="1"/>
                <c:pt idx="0">
                  <c:v>n=34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Feuil1!$I$29:$I$38</c:f>
              <c:numCache/>
            </c:numRef>
          </c:cat>
          <c:val>
            <c:numRef>
              <c:f>Feuil1!$J$29:$J$38</c:f>
              <c:numCache/>
            </c:numRef>
          </c:val>
          <c:smooth val="0"/>
        </c:ser>
        <c:ser>
          <c:idx val="6"/>
          <c:order val="1"/>
          <c:tx>
            <c:strRef>
              <c:f>Feuil1!$K$28</c:f>
              <c:strCache>
                <c:ptCount val="1"/>
                <c:pt idx="0">
                  <c:v>D logmin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Feuil1!$I$29:$I$38</c:f>
              <c:numCache/>
            </c:numRef>
          </c:cat>
          <c:val>
            <c:numRef>
              <c:f>Feuil1!$K$29:$K$38</c:f>
              <c:numCache/>
            </c:numRef>
          </c:val>
          <c:smooth val="0"/>
        </c:ser>
        <c:ser>
          <c:idx val="7"/>
          <c:order val="2"/>
          <c:tx>
            <c:strRef>
              <c:f>Feuil1!$L$28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Feuil1!$I$29:$I$38</c:f>
              <c:numCache/>
            </c:numRef>
          </c:cat>
          <c:val>
            <c:numRef>
              <c:f>Feuil1!$L$29:$L$38</c:f>
              <c:numCache/>
            </c:numRef>
          </c:val>
          <c:smooth val="0"/>
        </c:ser>
        <c:axId val="29625604"/>
        <c:axId val="18157909"/>
      </c:lineChart>
      <c:catAx>
        <c:axId val="296256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8157909"/>
        <c:crosses val="autoZero"/>
        <c:auto val="1"/>
        <c:lblOffset val="100"/>
        <c:noMultiLvlLbl val="0"/>
      </c:catAx>
      <c:valAx>
        <c:axId val="18157909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2560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28</xdr:row>
      <xdr:rowOff>28575</xdr:rowOff>
    </xdr:from>
    <xdr:to>
      <xdr:col>29</xdr:col>
      <xdr:colOff>152400</xdr:colOff>
      <xdr:row>55</xdr:row>
      <xdr:rowOff>19050</xdr:rowOff>
    </xdr:to>
    <xdr:graphicFrame>
      <xdr:nvGraphicFramePr>
        <xdr:cNvPr id="1" name="Chart 7"/>
        <xdr:cNvGraphicFramePr/>
      </xdr:nvGraphicFramePr>
      <xdr:xfrm>
        <a:off x="8886825" y="4562475"/>
        <a:ext cx="67341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12</xdr:col>
      <xdr:colOff>123825</xdr:colOff>
      <xdr:row>63</xdr:row>
      <xdr:rowOff>0</xdr:rowOff>
    </xdr:to>
    <xdr:graphicFrame>
      <xdr:nvGraphicFramePr>
        <xdr:cNvPr id="2" name="Chart 8"/>
        <xdr:cNvGraphicFramePr/>
      </xdr:nvGraphicFramePr>
      <xdr:xfrm>
        <a:off x="1066800" y="6629400"/>
        <a:ext cx="54578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.1%20LMT%20Natural%20Trap%20Feuilles%20I-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workbookViewId="0" topLeftCell="A38">
      <selection activeCell="P66" sqref="P66"/>
    </sheetView>
  </sheetViews>
  <sheetFormatPr defaultColWidth="8.875" defaultRowHeight="12"/>
  <cols>
    <col min="1" max="16384" width="7.00390625" style="0" customWidth="1"/>
  </cols>
  <sheetData>
    <row r="1" spans="3:36" s="4" customFormat="1" ht="12.75">
      <c r="C1" s="4" t="s">
        <v>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4" t="s">
        <v>30</v>
      </c>
      <c r="W1" s="4" t="s">
        <v>31</v>
      </c>
      <c r="X1" s="4" t="s">
        <v>2</v>
      </c>
      <c r="Y1" s="4" t="s">
        <v>32</v>
      </c>
      <c r="Z1" s="4" t="s">
        <v>3</v>
      </c>
      <c r="AA1" s="4" t="s">
        <v>4</v>
      </c>
      <c r="AB1" s="4" t="s">
        <v>5</v>
      </c>
      <c r="AC1" s="4" t="s">
        <v>33</v>
      </c>
      <c r="AD1" s="4" t="s">
        <v>34</v>
      </c>
      <c r="AE1" s="4" t="s">
        <v>6</v>
      </c>
      <c r="AF1" s="4" t="s">
        <v>7</v>
      </c>
      <c r="AG1" s="4" t="s">
        <v>8</v>
      </c>
      <c r="AH1" s="4" t="s">
        <v>9</v>
      </c>
      <c r="AI1" s="4" t="s">
        <v>10</v>
      </c>
      <c r="AJ1" s="4" t="s">
        <v>11</v>
      </c>
    </row>
    <row r="2" spans="3:36" s="4" customFormat="1" ht="12.75">
      <c r="C2" s="4">
        <v>52095</v>
      </c>
      <c r="D2" s="4">
        <v>52823</v>
      </c>
      <c r="E2" s="4">
        <v>52034</v>
      </c>
      <c r="F2" s="4">
        <v>52030</v>
      </c>
      <c r="G2" s="4">
        <v>48226</v>
      </c>
      <c r="H2" s="4">
        <v>51118</v>
      </c>
      <c r="I2" s="4">
        <v>51984</v>
      </c>
      <c r="J2" s="4">
        <v>52202</v>
      </c>
      <c r="K2" s="4">
        <v>53505</v>
      </c>
      <c r="L2" s="4">
        <v>48752</v>
      </c>
      <c r="M2" s="4">
        <v>51007</v>
      </c>
      <c r="N2" s="4">
        <v>53310</v>
      </c>
      <c r="O2" s="4">
        <v>50438</v>
      </c>
      <c r="P2" s="4">
        <v>48265</v>
      </c>
      <c r="Q2" s="4">
        <v>53304</v>
      </c>
      <c r="R2" s="4">
        <v>50784</v>
      </c>
      <c r="S2" s="4">
        <v>53885</v>
      </c>
      <c r="T2" s="4">
        <v>47956</v>
      </c>
      <c r="U2" s="4">
        <v>53503</v>
      </c>
      <c r="V2" s="4">
        <v>52898</v>
      </c>
      <c r="W2" s="4">
        <v>47667</v>
      </c>
      <c r="X2" s="4">
        <v>53042</v>
      </c>
      <c r="Y2" s="4">
        <v>45644</v>
      </c>
      <c r="Z2" s="4">
        <v>48154</v>
      </c>
      <c r="AA2" s="4">
        <v>43262</v>
      </c>
      <c r="AB2" s="4">
        <v>50664</v>
      </c>
      <c r="AC2" s="4">
        <v>44670</v>
      </c>
      <c r="AD2" s="4">
        <v>44786</v>
      </c>
      <c r="AE2" s="4">
        <v>32818</v>
      </c>
      <c r="AF2" s="4">
        <v>45599</v>
      </c>
      <c r="AG2" s="4">
        <v>45374</v>
      </c>
      <c r="AH2" s="4">
        <v>45421</v>
      </c>
      <c r="AI2" s="4">
        <v>47427</v>
      </c>
      <c r="AJ2" s="4">
        <v>57716</v>
      </c>
    </row>
    <row r="3" spans="2:36" ht="12.75">
      <c r="B3" s="1">
        <v>1</v>
      </c>
      <c r="C3">
        <v>265</v>
      </c>
      <c r="D3">
        <v>277</v>
      </c>
      <c r="E3">
        <v>269</v>
      </c>
      <c r="F3">
        <v>271</v>
      </c>
      <c r="G3">
        <v>278</v>
      </c>
      <c r="H3">
        <v>260</v>
      </c>
      <c r="I3">
        <v>257</v>
      </c>
      <c r="J3">
        <v>266</v>
      </c>
      <c r="K3">
        <v>264</v>
      </c>
      <c r="L3">
        <v>266</v>
      </c>
      <c r="M3">
        <v>285</v>
      </c>
      <c r="N3">
        <v>274</v>
      </c>
      <c r="O3">
        <v>273</v>
      </c>
      <c r="P3">
        <v>265</v>
      </c>
      <c r="Q3">
        <v>264</v>
      </c>
      <c r="R3">
        <v>275</v>
      </c>
      <c r="S3">
        <v>269</v>
      </c>
      <c r="T3">
        <v>283</v>
      </c>
      <c r="U3">
        <v>277.7</v>
      </c>
      <c r="V3">
        <v>273</v>
      </c>
      <c r="W3">
        <v>277</v>
      </c>
      <c r="X3">
        <v>282</v>
      </c>
      <c r="Y3">
        <v>270</v>
      </c>
      <c r="Z3">
        <v>279</v>
      </c>
      <c r="AA3">
        <v>271</v>
      </c>
      <c r="AB3">
        <v>279</v>
      </c>
      <c r="AC3">
        <v>278.5</v>
      </c>
      <c r="AD3">
        <v>273</v>
      </c>
      <c r="AE3">
        <v>285</v>
      </c>
      <c r="AF3">
        <v>274</v>
      </c>
      <c r="AG3">
        <v>273</v>
      </c>
      <c r="AH3">
        <v>282</v>
      </c>
      <c r="AI3">
        <v>269</v>
      </c>
      <c r="AJ3">
        <v>275</v>
      </c>
    </row>
    <row r="4" spans="2:36" ht="12.75">
      <c r="B4" s="1">
        <v>3</v>
      </c>
      <c r="C4">
        <v>26.2</v>
      </c>
      <c r="D4">
        <v>29.1</v>
      </c>
      <c r="E4">
        <v>25.6</v>
      </c>
      <c r="F4">
        <v>25.9</v>
      </c>
      <c r="G4">
        <v>27.8</v>
      </c>
      <c r="H4">
        <v>25.6</v>
      </c>
      <c r="I4">
        <v>25.9</v>
      </c>
      <c r="J4">
        <v>26.1</v>
      </c>
      <c r="K4">
        <v>26.4</v>
      </c>
      <c r="L4">
        <v>25.9</v>
      </c>
      <c r="M4">
        <v>29.3</v>
      </c>
      <c r="N4">
        <v>27.3</v>
      </c>
      <c r="O4">
        <v>27.4</v>
      </c>
      <c r="P4">
        <v>28.3</v>
      </c>
      <c r="Q4">
        <v>27</v>
      </c>
      <c r="R4">
        <v>26.3</v>
      </c>
      <c r="S4">
        <v>30.4</v>
      </c>
      <c r="T4">
        <v>29.4</v>
      </c>
      <c r="U4">
        <v>27.1</v>
      </c>
      <c r="V4">
        <v>28.1</v>
      </c>
      <c r="W4">
        <v>28.4</v>
      </c>
      <c r="X4">
        <v>27.7</v>
      </c>
      <c r="Y4">
        <v>28.3</v>
      </c>
      <c r="Z4">
        <v>29.4</v>
      </c>
      <c r="AA4">
        <v>27</v>
      </c>
      <c r="AB4">
        <v>29.9</v>
      </c>
      <c r="AC4">
        <v>29.4</v>
      </c>
      <c r="AD4">
        <v>28.85</v>
      </c>
      <c r="AE4">
        <v>30.2</v>
      </c>
      <c r="AF4">
        <v>27</v>
      </c>
      <c r="AG4">
        <v>27.3</v>
      </c>
      <c r="AH4">
        <v>28.3</v>
      </c>
      <c r="AI4">
        <v>29.4</v>
      </c>
      <c r="AJ4">
        <v>27.8</v>
      </c>
    </row>
    <row r="5" spans="2:36" ht="12.75">
      <c r="B5" s="1">
        <v>4</v>
      </c>
      <c r="C5">
        <v>29.5</v>
      </c>
      <c r="D5">
        <v>30.3</v>
      </c>
      <c r="E5">
        <v>27.8</v>
      </c>
      <c r="F5">
        <v>28.1</v>
      </c>
      <c r="G5">
        <v>29.1</v>
      </c>
      <c r="H5">
        <v>29.8</v>
      </c>
      <c r="I5">
        <v>29.1</v>
      </c>
      <c r="J5">
        <v>27.8</v>
      </c>
      <c r="K5">
        <v>29.1</v>
      </c>
      <c r="L5">
        <v>28.2</v>
      </c>
      <c r="M5">
        <v>30.1</v>
      </c>
      <c r="N5">
        <v>31.7</v>
      </c>
      <c r="O5">
        <v>31</v>
      </c>
      <c r="P5">
        <v>30.8</v>
      </c>
      <c r="Q5">
        <v>29.6</v>
      </c>
      <c r="R5">
        <v>27.3</v>
      </c>
      <c r="S5">
        <v>30.5</v>
      </c>
      <c r="T5">
        <v>28.6</v>
      </c>
      <c r="U5">
        <v>28.5</v>
      </c>
      <c r="V5">
        <v>31.4</v>
      </c>
      <c r="W5">
        <v>30.4</v>
      </c>
      <c r="X5">
        <v>29.6</v>
      </c>
      <c r="Y5">
        <v>29.05</v>
      </c>
      <c r="Z5">
        <v>30.3</v>
      </c>
      <c r="AA5">
        <v>28.4</v>
      </c>
      <c r="AB5">
        <v>30.6</v>
      </c>
      <c r="AC5">
        <v>30.95</v>
      </c>
      <c r="AD5">
        <v>28.65</v>
      </c>
      <c r="AE5">
        <v>30.8</v>
      </c>
      <c r="AF5">
        <v>29.3</v>
      </c>
      <c r="AG5">
        <v>29.6</v>
      </c>
      <c r="AH5">
        <v>29.4</v>
      </c>
      <c r="AI5">
        <v>29.7</v>
      </c>
      <c r="AJ5">
        <v>30.8</v>
      </c>
    </row>
    <row r="6" spans="2:36" ht="12.75">
      <c r="B6" s="1">
        <v>5</v>
      </c>
      <c r="C6">
        <v>42.5</v>
      </c>
      <c r="D6">
        <v>44.6</v>
      </c>
      <c r="E6">
        <v>42.7</v>
      </c>
      <c r="F6">
        <v>41.1</v>
      </c>
      <c r="G6">
        <v>43.9</v>
      </c>
      <c r="H6">
        <v>40.6</v>
      </c>
      <c r="I6">
        <v>41.2</v>
      </c>
      <c r="J6">
        <v>42.9</v>
      </c>
      <c r="K6">
        <v>43.8</v>
      </c>
      <c r="L6">
        <v>41.5</v>
      </c>
      <c r="M6">
        <v>44.5</v>
      </c>
      <c r="N6">
        <v>43.6</v>
      </c>
      <c r="O6">
        <v>43.3</v>
      </c>
      <c r="P6">
        <v>40.2</v>
      </c>
      <c r="Q6">
        <v>43.4</v>
      </c>
      <c r="R6">
        <v>43.8</v>
      </c>
      <c r="S6">
        <v>43.5</v>
      </c>
      <c r="T6">
        <v>42.2</v>
      </c>
      <c r="U6">
        <v>42.5</v>
      </c>
      <c r="V6">
        <v>42</v>
      </c>
      <c r="W6">
        <v>40</v>
      </c>
      <c r="X6">
        <v>43.1</v>
      </c>
      <c r="Y6">
        <v>44.25</v>
      </c>
      <c r="Z6">
        <v>43.1</v>
      </c>
      <c r="AA6">
        <v>42.4</v>
      </c>
      <c r="AB6">
        <v>45.2</v>
      </c>
      <c r="AC6">
        <v>43.9</v>
      </c>
      <c r="AD6">
        <v>42.45</v>
      </c>
      <c r="AE6">
        <v>44.4</v>
      </c>
      <c r="AF6">
        <v>42.5</v>
      </c>
      <c r="AG6">
        <v>43.5</v>
      </c>
      <c r="AH6">
        <v>44.8</v>
      </c>
      <c r="AI6">
        <v>43.1</v>
      </c>
      <c r="AJ6">
        <v>41.4</v>
      </c>
    </row>
    <row r="7" spans="1:36" ht="12.75">
      <c r="A7" s="2"/>
      <c r="B7" s="1">
        <v>6</v>
      </c>
      <c r="C7">
        <v>38.1</v>
      </c>
      <c r="D7">
        <v>41.1</v>
      </c>
      <c r="E7">
        <v>37.6</v>
      </c>
      <c r="F7">
        <v>37.4</v>
      </c>
      <c r="G7">
        <v>40.9</v>
      </c>
      <c r="H7">
        <v>37.9</v>
      </c>
      <c r="I7">
        <v>38.1</v>
      </c>
      <c r="J7">
        <v>38.5</v>
      </c>
      <c r="K7">
        <v>40.5</v>
      </c>
      <c r="L7">
        <v>38.4</v>
      </c>
      <c r="M7">
        <v>41.8</v>
      </c>
      <c r="N7">
        <v>37.7</v>
      </c>
      <c r="O7">
        <v>37.8</v>
      </c>
      <c r="P7">
        <v>38.6</v>
      </c>
      <c r="Q7">
        <v>39.3</v>
      </c>
      <c r="R7">
        <v>40.4</v>
      </c>
      <c r="S7">
        <v>42</v>
      </c>
      <c r="T7">
        <v>38.2</v>
      </c>
      <c r="U7">
        <v>38.4</v>
      </c>
      <c r="V7">
        <v>37.7</v>
      </c>
      <c r="W7">
        <v>38.7</v>
      </c>
      <c r="X7">
        <v>39.3</v>
      </c>
      <c r="Y7">
        <v>41.65</v>
      </c>
      <c r="Z7">
        <v>39.7</v>
      </c>
      <c r="AA7">
        <v>41.4</v>
      </c>
      <c r="AB7">
        <v>40.4</v>
      </c>
      <c r="AC7">
        <v>39.35</v>
      </c>
      <c r="AD7">
        <v>37.45</v>
      </c>
      <c r="AE7">
        <v>39.4</v>
      </c>
      <c r="AF7">
        <v>38.5</v>
      </c>
      <c r="AG7">
        <v>38.9</v>
      </c>
      <c r="AH7">
        <v>40.4</v>
      </c>
      <c r="AI7">
        <v>39.6</v>
      </c>
      <c r="AJ7">
        <v>38.5</v>
      </c>
    </row>
    <row r="8" spans="2:36" ht="12.75">
      <c r="B8" s="1">
        <v>10</v>
      </c>
      <c r="C8">
        <v>39.1</v>
      </c>
      <c r="D8">
        <v>41.6</v>
      </c>
      <c r="E8">
        <v>38.5</v>
      </c>
      <c r="F8">
        <v>38.3</v>
      </c>
      <c r="G8">
        <v>38.2</v>
      </c>
      <c r="H8">
        <v>40.7</v>
      </c>
      <c r="I8">
        <v>39.3</v>
      </c>
      <c r="J8">
        <v>38.7</v>
      </c>
      <c r="K8">
        <v>40.1</v>
      </c>
      <c r="L8">
        <v>39.9</v>
      </c>
      <c r="M8">
        <v>43.4</v>
      </c>
      <c r="N8">
        <v>39.9</v>
      </c>
      <c r="O8">
        <v>40.8</v>
      </c>
      <c r="P8">
        <v>40.9</v>
      </c>
      <c r="Q8">
        <v>40</v>
      </c>
      <c r="R8">
        <v>39.2</v>
      </c>
      <c r="S8">
        <v>42.1</v>
      </c>
      <c r="T8">
        <v>39.8</v>
      </c>
      <c r="U8">
        <v>38.1</v>
      </c>
      <c r="V8">
        <v>39.3</v>
      </c>
      <c r="W8">
        <v>37.7</v>
      </c>
      <c r="X8">
        <v>40.6</v>
      </c>
      <c r="Y8">
        <v>42.3</v>
      </c>
      <c r="Z8">
        <v>40.8</v>
      </c>
      <c r="AA8">
        <v>38.5</v>
      </c>
      <c r="AB8">
        <v>43</v>
      </c>
      <c r="AC8">
        <v>41.4</v>
      </c>
      <c r="AD8">
        <v>39.4</v>
      </c>
      <c r="AE8">
        <v>40.1</v>
      </c>
      <c r="AF8">
        <v>39.4</v>
      </c>
      <c r="AG8">
        <v>39.8</v>
      </c>
      <c r="AH8">
        <v>40</v>
      </c>
      <c r="AI8">
        <v>41.8</v>
      </c>
      <c r="AJ8">
        <v>37.9</v>
      </c>
    </row>
    <row r="9" spans="2:36" ht="12.75">
      <c r="B9" s="1">
        <v>11</v>
      </c>
      <c r="C9">
        <v>39.4</v>
      </c>
      <c r="D9">
        <v>41.2</v>
      </c>
      <c r="E9">
        <v>39.1</v>
      </c>
      <c r="F9">
        <v>39.1</v>
      </c>
      <c r="G9">
        <v>38.9</v>
      </c>
      <c r="H9">
        <v>38.6</v>
      </c>
      <c r="I9">
        <v>38</v>
      </c>
      <c r="J9">
        <v>38.7</v>
      </c>
      <c r="K9">
        <v>41.7</v>
      </c>
      <c r="L9">
        <v>39.9</v>
      </c>
      <c r="M9">
        <v>40.4</v>
      </c>
      <c r="N9">
        <v>40.7</v>
      </c>
      <c r="O9">
        <v>41</v>
      </c>
      <c r="P9">
        <v>43.3</v>
      </c>
      <c r="Q9">
        <v>41.7</v>
      </c>
      <c r="R9">
        <v>40</v>
      </c>
      <c r="S9">
        <v>40.4</v>
      </c>
      <c r="T9">
        <v>39.8</v>
      </c>
      <c r="U9">
        <v>38.6</v>
      </c>
      <c r="V9">
        <v>39.7</v>
      </c>
      <c r="W9">
        <v>38.4</v>
      </c>
      <c r="X9">
        <v>41.4</v>
      </c>
      <c r="Y9">
        <v>42.85</v>
      </c>
      <c r="Z9">
        <v>40.5</v>
      </c>
      <c r="AA9">
        <v>40.3</v>
      </c>
      <c r="AB9">
        <v>42.4</v>
      </c>
      <c r="AC9">
        <v>40.3</v>
      </c>
      <c r="AD9">
        <v>40.75</v>
      </c>
      <c r="AE9">
        <v>40.6</v>
      </c>
      <c r="AF9">
        <v>40.6</v>
      </c>
      <c r="AG9">
        <v>41.1</v>
      </c>
      <c r="AH9">
        <v>40.3</v>
      </c>
      <c r="AI9">
        <v>42</v>
      </c>
      <c r="AJ9">
        <v>39.5</v>
      </c>
    </row>
    <row r="10" spans="2:36" ht="12.75">
      <c r="B10" s="1">
        <v>12</v>
      </c>
      <c r="C10">
        <v>31.8</v>
      </c>
      <c r="D10">
        <v>33.3</v>
      </c>
      <c r="E10">
        <v>32.4</v>
      </c>
      <c r="F10">
        <v>32.1</v>
      </c>
      <c r="G10">
        <v>32.5</v>
      </c>
      <c r="H10">
        <v>30.9</v>
      </c>
      <c r="I10">
        <v>30.8</v>
      </c>
      <c r="J10">
        <v>31.8</v>
      </c>
      <c r="K10">
        <v>33.3</v>
      </c>
      <c r="L10">
        <v>32</v>
      </c>
      <c r="M10">
        <v>33.6</v>
      </c>
      <c r="N10">
        <v>33.3</v>
      </c>
      <c r="O10">
        <v>32.6</v>
      </c>
      <c r="P10">
        <v>33.8</v>
      </c>
      <c r="Q10">
        <v>32.5</v>
      </c>
      <c r="R10">
        <v>31</v>
      </c>
      <c r="S10">
        <v>32.4</v>
      </c>
      <c r="T10">
        <v>34</v>
      </c>
      <c r="U10">
        <v>32</v>
      </c>
      <c r="V10">
        <v>32.5</v>
      </c>
      <c r="W10">
        <v>30.8</v>
      </c>
      <c r="X10">
        <v>32.3</v>
      </c>
      <c r="Y10">
        <v>34.6</v>
      </c>
      <c r="Z10">
        <v>33.3</v>
      </c>
      <c r="AA10">
        <v>32.7</v>
      </c>
      <c r="AB10">
        <v>33.4</v>
      </c>
      <c r="AC10">
        <v>33.25</v>
      </c>
      <c r="AD10">
        <v>32.35</v>
      </c>
      <c r="AE10">
        <v>36</v>
      </c>
      <c r="AF10">
        <v>32.1</v>
      </c>
      <c r="AG10">
        <v>32</v>
      </c>
      <c r="AH10">
        <v>32.2</v>
      </c>
      <c r="AI10">
        <v>32.4</v>
      </c>
      <c r="AJ10">
        <v>31.2</v>
      </c>
    </row>
    <row r="11" spans="2:36" ht="12.75">
      <c r="B11" s="1">
        <v>13</v>
      </c>
      <c r="C11">
        <v>25.1</v>
      </c>
      <c r="D11">
        <v>26.1</v>
      </c>
      <c r="E11">
        <v>26</v>
      </c>
      <c r="F11">
        <v>25.5</v>
      </c>
      <c r="G11">
        <v>25</v>
      </c>
      <c r="H11">
        <v>24.5</v>
      </c>
      <c r="I11">
        <v>24.4</v>
      </c>
      <c r="J11">
        <v>24.8</v>
      </c>
      <c r="K11">
        <v>26</v>
      </c>
      <c r="L11">
        <v>25.1</v>
      </c>
      <c r="M11">
        <v>26.7</v>
      </c>
      <c r="N11">
        <v>26.2</v>
      </c>
      <c r="O11">
        <v>24.9</v>
      </c>
      <c r="P11">
        <v>26.6</v>
      </c>
      <c r="Q11">
        <v>26</v>
      </c>
      <c r="R11">
        <v>23.4</v>
      </c>
      <c r="S11">
        <v>25.9</v>
      </c>
      <c r="T11">
        <v>26.1</v>
      </c>
      <c r="U11">
        <v>25</v>
      </c>
      <c r="V11">
        <v>25.8</v>
      </c>
      <c r="W11">
        <v>25</v>
      </c>
      <c r="X11">
        <v>25.8</v>
      </c>
      <c r="Y11">
        <v>26.65</v>
      </c>
      <c r="Z11">
        <v>25.8</v>
      </c>
      <c r="AA11">
        <v>24.7</v>
      </c>
      <c r="AB11">
        <v>25.9</v>
      </c>
      <c r="AC11">
        <v>25.5</v>
      </c>
      <c r="AD11">
        <v>26.75</v>
      </c>
      <c r="AE11">
        <v>28.6</v>
      </c>
      <c r="AF11">
        <v>25.5</v>
      </c>
      <c r="AG11">
        <v>25.8</v>
      </c>
      <c r="AH11">
        <v>26.8</v>
      </c>
      <c r="AI11">
        <v>25.9</v>
      </c>
      <c r="AJ11">
        <v>25.3</v>
      </c>
    </row>
    <row r="12" spans="2:36" ht="12.75">
      <c r="B12" s="1">
        <v>14</v>
      </c>
      <c r="C12">
        <v>28.1</v>
      </c>
      <c r="D12">
        <v>29</v>
      </c>
      <c r="E12">
        <v>28.8</v>
      </c>
      <c r="F12">
        <v>28.6</v>
      </c>
      <c r="G12">
        <v>27.4</v>
      </c>
      <c r="H12">
        <v>27.6</v>
      </c>
      <c r="I12">
        <v>27.7</v>
      </c>
      <c r="J12">
        <v>28.6</v>
      </c>
      <c r="K12">
        <v>29.6</v>
      </c>
      <c r="L12">
        <v>28.8</v>
      </c>
      <c r="M12">
        <v>30.2</v>
      </c>
      <c r="N12">
        <v>29.2</v>
      </c>
      <c r="O12">
        <v>29.2</v>
      </c>
      <c r="P12">
        <v>29.4</v>
      </c>
      <c r="Q12">
        <v>29.8</v>
      </c>
      <c r="R12">
        <v>27.1</v>
      </c>
      <c r="S12">
        <v>28.3</v>
      </c>
      <c r="T12">
        <v>29</v>
      </c>
      <c r="U12">
        <v>27.8</v>
      </c>
      <c r="V12">
        <v>29.6</v>
      </c>
      <c r="W12">
        <v>28.6</v>
      </c>
      <c r="X12">
        <v>29.3</v>
      </c>
      <c r="Y12">
        <v>29.65</v>
      </c>
      <c r="Z12">
        <v>28.3</v>
      </c>
      <c r="AA12">
        <v>28.7</v>
      </c>
      <c r="AB12">
        <v>29.4</v>
      </c>
      <c r="AC12">
        <v>28.6</v>
      </c>
      <c r="AD12">
        <v>29.4</v>
      </c>
      <c r="AE12">
        <v>31.6</v>
      </c>
      <c r="AF12">
        <v>28.8</v>
      </c>
      <c r="AG12">
        <v>28.5</v>
      </c>
      <c r="AH12">
        <v>29.5</v>
      </c>
      <c r="AI12">
        <v>29.7</v>
      </c>
      <c r="AJ12">
        <v>28.6</v>
      </c>
    </row>
    <row r="13" spans="2:36" ht="12.75">
      <c r="B13" s="1">
        <v>7</v>
      </c>
      <c r="C13">
        <v>37.8</v>
      </c>
      <c r="D13">
        <v>39.2</v>
      </c>
      <c r="E13">
        <v>38.6</v>
      </c>
      <c r="F13">
        <v>38.4</v>
      </c>
      <c r="G13">
        <v>40.5</v>
      </c>
      <c r="H13">
        <v>37.1</v>
      </c>
      <c r="I13">
        <v>37</v>
      </c>
      <c r="J13">
        <v>36.4</v>
      </c>
      <c r="K13">
        <v>38.4</v>
      </c>
      <c r="L13">
        <v>38.4</v>
      </c>
      <c r="M13">
        <v>39.2</v>
      </c>
      <c r="N13">
        <v>37.5</v>
      </c>
      <c r="O13">
        <v>38.1</v>
      </c>
      <c r="P13">
        <v>36.8</v>
      </c>
      <c r="Q13">
        <v>36.6</v>
      </c>
      <c r="R13">
        <v>37.3</v>
      </c>
      <c r="S13">
        <v>39.1</v>
      </c>
      <c r="T13">
        <v>38.8</v>
      </c>
      <c r="U13">
        <v>36.7</v>
      </c>
      <c r="V13">
        <v>37.7</v>
      </c>
      <c r="W13">
        <v>35.1</v>
      </c>
      <c r="X13">
        <v>38.8</v>
      </c>
      <c r="Y13">
        <v>39.05</v>
      </c>
      <c r="Z13">
        <v>37.3</v>
      </c>
      <c r="AA13">
        <v>38.2</v>
      </c>
      <c r="AB13">
        <v>37.2</v>
      </c>
      <c r="AC13">
        <v>37.15</v>
      </c>
      <c r="AD13">
        <v>37.85</v>
      </c>
      <c r="AE13">
        <v>38.7</v>
      </c>
      <c r="AF13">
        <v>38.6</v>
      </c>
      <c r="AG13">
        <v>37.7</v>
      </c>
      <c r="AH13">
        <v>36.5</v>
      </c>
      <c r="AI13">
        <v>38.5</v>
      </c>
      <c r="AJ13">
        <v>36.7</v>
      </c>
    </row>
    <row r="14" spans="2:36" ht="12.75">
      <c r="B14" s="1">
        <v>8</v>
      </c>
      <c r="C14">
        <v>11.4</v>
      </c>
      <c r="D14">
        <v>8.9</v>
      </c>
      <c r="E14">
        <v>8.9</v>
      </c>
      <c r="F14">
        <v>9.1</v>
      </c>
      <c r="G14">
        <v>8.3</v>
      </c>
      <c r="H14">
        <v>9.1</v>
      </c>
      <c r="I14">
        <v>9.2</v>
      </c>
      <c r="J14">
        <v>10.6</v>
      </c>
      <c r="K14">
        <v>8.4</v>
      </c>
      <c r="L14">
        <v>7.6</v>
      </c>
      <c r="M14">
        <v>7.2</v>
      </c>
      <c r="N14">
        <v>9.8</v>
      </c>
      <c r="O14">
        <v>9.9</v>
      </c>
      <c r="P14">
        <v>7.1</v>
      </c>
      <c r="Q14">
        <v>6.8</v>
      </c>
      <c r="R14">
        <v>8.9</v>
      </c>
      <c r="S14">
        <v>8.4</v>
      </c>
      <c r="T14">
        <v>9</v>
      </c>
      <c r="U14">
        <v>8.1</v>
      </c>
      <c r="V14">
        <v>8.8</v>
      </c>
      <c r="W14">
        <v>8.1</v>
      </c>
      <c r="X14">
        <v>9.2</v>
      </c>
      <c r="Y14">
        <v>9.2</v>
      </c>
      <c r="Z14">
        <v>9.3</v>
      </c>
      <c r="AA14">
        <v>8.5</v>
      </c>
      <c r="AB14">
        <v>11.6</v>
      </c>
      <c r="AC14">
        <v>8.4</v>
      </c>
      <c r="AD14">
        <v>7.7</v>
      </c>
      <c r="AE14">
        <v>6.8</v>
      </c>
      <c r="AF14">
        <v>9.2</v>
      </c>
      <c r="AG14">
        <v>9.1</v>
      </c>
      <c r="AH14">
        <v>9.3</v>
      </c>
      <c r="AI14">
        <v>9.1</v>
      </c>
      <c r="AJ14">
        <v>9.7</v>
      </c>
    </row>
    <row r="15" spans="1:36" s="4" customFormat="1" ht="12.75">
      <c r="A15" s="4" t="s">
        <v>0</v>
      </c>
      <c r="C15" s="4">
        <f>C2</f>
        <v>52095</v>
      </c>
      <c r="D15" s="4">
        <f aca="true" t="shared" si="0" ref="D15:AJ15">D2</f>
        <v>52823</v>
      </c>
      <c r="E15" s="4">
        <f t="shared" si="0"/>
        <v>52034</v>
      </c>
      <c r="F15" s="4">
        <f t="shared" si="0"/>
        <v>52030</v>
      </c>
      <c r="G15" s="4">
        <f t="shared" si="0"/>
        <v>48226</v>
      </c>
      <c r="H15" s="4">
        <f t="shared" si="0"/>
        <v>51118</v>
      </c>
      <c r="I15" s="4">
        <f t="shared" si="0"/>
        <v>51984</v>
      </c>
      <c r="J15" s="4">
        <f t="shared" si="0"/>
        <v>52202</v>
      </c>
      <c r="K15" s="4">
        <f t="shared" si="0"/>
        <v>53505</v>
      </c>
      <c r="L15" s="4">
        <f t="shared" si="0"/>
        <v>48752</v>
      </c>
      <c r="M15" s="4">
        <f t="shared" si="0"/>
        <v>51007</v>
      </c>
      <c r="N15" s="4">
        <f t="shared" si="0"/>
        <v>53310</v>
      </c>
      <c r="O15" s="4">
        <f t="shared" si="0"/>
        <v>50438</v>
      </c>
      <c r="P15" s="4">
        <f t="shared" si="0"/>
        <v>48265</v>
      </c>
      <c r="Q15" s="4">
        <f t="shared" si="0"/>
        <v>53304</v>
      </c>
      <c r="R15" s="4">
        <f t="shared" si="0"/>
        <v>50784</v>
      </c>
      <c r="S15" s="4">
        <f t="shared" si="0"/>
        <v>53885</v>
      </c>
      <c r="T15" s="4">
        <f t="shared" si="0"/>
        <v>47956</v>
      </c>
      <c r="U15" s="4">
        <f t="shared" si="0"/>
        <v>53503</v>
      </c>
      <c r="V15" s="4">
        <f t="shared" si="0"/>
        <v>52898</v>
      </c>
      <c r="W15" s="4">
        <f t="shared" si="0"/>
        <v>47667</v>
      </c>
      <c r="X15" s="4">
        <f t="shared" si="0"/>
        <v>53042</v>
      </c>
      <c r="Y15" s="4">
        <f t="shared" si="0"/>
        <v>45644</v>
      </c>
      <c r="Z15" s="4">
        <f t="shared" si="0"/>
        <v>48154</v>
      </c>
      <c r="AA15" s="4">
        <f t="shared" si="0"/>
        <v>43262</v>
      </c>
      <c r="AB15" s="4">
        <f t="shared" si="0"/>
        <v>50664</v>
      </c>
      <c r="AC15" s="4">
        <f t="shared" si="0"/>
        <v>44670</v>
      </c>
      <c r="AD15" s="4">
        <f t="shared" si="0"/>
        <v>44786</v>
      </c>
      <c r="AE15" s="4">
        <f t="shared" si="0"/>
        <v>32818</v>
      </c>
      <c r="AF15" s="4">
        <f t="shared" si="0"/>
        <v>45599</v>
      </c>
      <c r="AG15" s="4">
        <f t="shared" si="0"/>
        <v>45374</v>
      </c>
      <c r="AH15" s="4">
        <f t="shared" si="0"/>
        <v>45421</v>
      </c>
      <c r="AI15" s="4">
        <f t="shared" si="0"/>
        <v>47427</v>
      </c>
      <c r="AJ15" s="4">
        <f t="shared" si="0"/>
        <v>57716</v>
      </c>
    </row>
    <row r="16" spans="1:39" ht="12.75">
      <c r="A16" s="3">
        <v>2.393</v>
      </c>
      <c r="B16" s="1">
        <v>1</v>
      </c>
      <c r="C16" s="3">
        <f aca="true" t="shared" si="1" ref="C16:W18">LOG10(C3)-$A16</f>
        <v>0.03024587393680811</v>
      </c>
      <c r="D16" s="3">
        <f t="shared" si="1"/>
        <v>0.04947976906444884</v>
      </c>
      <c r="E16" s="3">
        <f t="shared" si="1"/>
        <v>0.036752280002408266</v>
      </c>
      <c r="F16" s="3">
        <f t="shared" si="1"/>
        <v>0.03996929087440604</v>
      </c>
      <c r="G16" s="3">
        <f t="shared" si="1"/>
        <v>0.051044795918076424</v>
      </c>
      <c r="H16" s="3">
        <f t="shared" si="1"/>
        <v>0.021973347970817958</v>
      </c>
      <c r="I16" s="3">
        <f t="shared" si="1"/>
        <v>0.01693312333129482</v>
      </c>
      <c r="J16" s="3">
        <f t="shared" si="1"/>
        <v>0.031881636631067245</v>
      </c>
      <c r="K16" s="3">
        <f t="shared" si="1"/>
        <v>0.028603926869831486</v>
      </c>
      <c r="L16" s="3">
        <f t="shared" si="1"/>
        <v>0.031881636631067245</v>
      </c>
      <c r="M16" s="3">
        <f t="shared" si="1"/>
        <v>0.061844860008510416</v>
      </c>
      <c r="N16" s="3">
        <f t="shared" si="1"/>
        <v>0.04475056282038814</v>
      </c>
      <c r="O16" s="3">
        <f t="shared" si="1"/>
        <v>0.04316264704075623</v>
      </c>
      <c r="P16" s="3">
        <f t="shared" si="1"/>
        <v>0.03024587393680811</v>
      </c>
      <c r="Q16" s="3">
        <f t="shared" si="1"/>
        <v>0.028603926869831486</v>
      </c>
      <c r="R16" s="3">
        <f t="shared" si="1"/>
        <v>0.04633269383026306</v>
      </c>
      <c r="S16" s="3">
        <f t="shared" si="1"/>
        <v>0.036752280002408266</v>
      </c>
      <c r="T16" s="3">
        <f t="shared" si="1"/>
        <v>0.058786435524290415</v>
      </c>
      <c r="U16" s="3">
        <f t="shared" si="1"/>
        <v>0.05057587975025779</v>
      </c>
      <c r="V16" s="3">
        <f t="shared" si="1"/>
        <v>0.04316264704075623</v>
      </c>
      <c r="W16" s="3">
        <f t="shared" si="1"/>
        <v>0.04947976906444884</v>
      </c>
      <c r="X16" s="3">
        <f aca="true" t="shared" si="2" ref="X16:AJ16">LOG10(X3)-$A16</f>
        <v>0.05724910831936114</v>
      </c>
      <c r="Y16" s="3">
        <f t="shared" si="2"/>
        <v>0.03836376415898757</v>
      </c>
      <c r="Z16" s="3">
        <f t="shared" si="2"/>
        <v>0.052604203273597605</v>
      </c>
      <c r="AA16" s="3">
        <f t="shared" si="2"/>
        <v>0.03996929087440604</v>
      </c>
      <c r="AB16" s="3">
        <f t="shared" si="2"/>
        <v>0.052604203273597605</v>
      </c>
      <c r="AC16" s="3">
        <f t="shared" si="2"/>
        <v>0.051825199509747844</v>
      </c>
      <c r="AD16" s="3">
        <f t="shared" si="2"/>
        <v>0.04316264704075623</v>
      </c>
      <c r="AE16" s="3">
        <f t="shared" si="2"/>
        <v>0.061844860008510416</v>
      </c>
      <c r="AF16" s="3">
        <f t="shared" si="2"/>
        <v>0.04475056282038814</v>
      </c>
      <c r="AG16" s="3">
        <f t="shared" si="2"/>
        <v>0.04316264704075623</v>
      </c>
      <c r="AH16" s="3">
        <f t="shared" si="2"/>
        <v>0.05724910831936114</v>
      </c>
      <c r="AI16" s="3">
        <f t="shared" si="2"/>
        <v>0.036752280002408266</v>
      </c>
      <c r="AJ16" s="3">
        <f t="shared" si="2"/>
        <v>0.04633269383026306</v>
      </c>
      <c r="AK16" s="3"/>
      <c r="AL16" s="3"/>
      <c r="AM16" s="3"/>
    </row>
    <row r="17" spans="1:39" ht="12.75">
      <c r="A17" s="3">
        <v>1.399</v>
      </c>
      <c r="B17" s="1">
        <v>3</v>
      </c>
      <c r="C17" s="3">
        <f aca="true" t="shared" si="3" ref="C17:G18">LOG10(C4)-$A17</f>
        <v>0.01930129131974545</v>
      </c>
      <c r="D17" s="3">
        <f t="shared" si="3"/>
        <v>0.06489298898590734</v>
      </c>
      <c r="E17" s="3">
        <f t="shared" si="3"/>
        <v>0.009239965311849563</v>
      </c>
      <c r="F17" s="3">
        <f t="shared" si="3"/>
        <v>0.014299764081251887</v>
      </c>
      <c r="G17" s="3">
        <f t="shared" si="3"/>
        <v>0.0450447959180762</v>
      </c>
      <c r="H17" s="3">
        <f t="shared" si="1"/>
        <v>0.009239965311849563</v>
      </c>
      <c r="I17" s="3">
        <f t="shared" si="1"/>
        <v>0.014299764081251887</v>
      </c>
      <c r="J17" s="3">
        <f t="shared" si="1"/>
        <v>0.017640507338281042</v>
      </c>
      <c r="K17" s="3">
        <f t="shared" si="1"/>
        <v>0.022603926869831037</v>
      </c>
      <c r="L17" s="3">
        <f t="shared" si="1"/>
        <v>0.014299764081251887</v>
      </c>
      <c r="M17" s="3">
        <f t="shared" si="1"/>
        <v>0.06786762035410954</v>
      </c>
      <c r="N17" s="3">
        <f t="shared" si="1"/>
        <v>0.037162647040756</v>
      </c>
      <c r="O17" s="3">
        <f t="shared" si="1"/>
        <v>0.03875056282038791</v>
      </c>
      <c r="P17" s="3">
        <f t="shared" si="1"/>
        <v>0.05278643552429019</v>
      </c>
      <c r="Q17" s="3">
        <f t="shared" si="1"/>
        <v>0.03236376415898734</v>
      </c>
      <c r="R17" s="3">
        <f t="shared" si="1"/>
        <v>0.020955748489757786</v>
      </c>
      <c r="S17" s="3">
        <f t="shared" si="1"/>
        <v>0.08387358360875363</v>
      </c>
      <c r="T17" s="3">
        <f t="shared" si="1"/>
        <v>0.06934733041215724</v>
      </c>
      <c r="U17" s="3">
        <f t="shared" si="1"/>
        <v>0.03396929087440581</v>
      </c>
      <c r="V17" s="3">
        <f t="shared" si="1"/>
        <v>0.04970631990507979</v>
      </c>
      <c r="W17" s="3">
        <f t="shared" si="1"/>
        <v>0.05431834004703773</v>
      </c>
      <c r="X17" s="3">
        <f aca="true" t="shared" si="4" ref="X17:AJ17">LOG10(X4)-$A17</f>
        <v>0.043479769064448615</v>
      </c>
      <c r="Y17" s="3">
        <f t="shared" si="4"/>
        <v>0.05278643552429019</v>
      </c>
      <c r="Z17" s="3">
        <f t="shared" si="4"/>
        <v>0.06934733041215724</v>
      </c>
      <c r="AA17" s="3">
        <f t="shared" si="4"/>
        <v>0.03236376415898734</v>
      </c>
      <c r="AB17" s="3">
        <f t="shared" si="4"/>
        <v>0.07667118832442954</v>
      </c>
      <c r="AC17" s="3">
        <f t="shared" si="4"/>
        <v>0.06934733041215724</v>
      </c>
      <c r="AD17" s="3">
        <f t="shared" si="4"/>
        <v>0.0611458174917503</v>
      </c>
      <c r="AE17" s="3">
        <f t="shared" si="4"/>
        <v>0.0810069429571505</v>
      </c>
      <c r="AF17" s="3">
        <f t="shared" si="4"/>
        <v>0.03236376415898734</v>
      </c>
      <c r="AG17" s="3">
        <f t="shared" si="4"/>
        <v>0.037162647040756</v>
      </c>
      <c r="AH17" s="3">
        <f t="shared" si="4"/>
        <v>0.05278643552429019</v>
      </c>
      <c r="AI17" s="3">
        <f t="shared" si="4"/>
        <v>0.06934733041215724</v>
      </c>
      <c r="AJ17" s="3">
        <f t="shared" si="4"/>
        <v>0.0450447959180762</v>
      </c>
      <c r="AK17" s="3"/>
      <c r="AL17" s="3"/>
      <c r="AM17" s="3"/>
    </row>
    <row r="18" spans="1:39" ht="12.75">
      <c r="A18" s="3">
        <v>1.403</v>
      </c>
      <c r="B18" s="1">
        <v>4</v>
      </c>
      <c r="C18" s="3">
        <f t="shared" si="3"/>
        <v>0.06682201597816295</v>
      </c>
      <c r="D18" s="3">
        <f t="shared" si="3"/>
        <v>0.07844262850230499</v>
      </c>
      <c r="E18" s="3">
        <f t="shared" si="3"/>
        <v>0.04104479591807619</v>
      </c>
      <c r="F18" s="3">
        <f t="shared" si="3"/>
        <v>0.045706319905079784</v>
      </c>
      <c r="G18" s="3">
        <f t="shared" si="3"/>
        <v>0.06089298898590734</v>
      </c>
      <c r="H18" s="3">
        <f t="shared" si="1"/>
        <v>0.07121626407625525</v>
      </c>
      <c r="I18" s="3">
        <f t="shared" si="1"/>
        <v>0.06089298898590734</v>
      </c>
      <c r="J18" s="3">
        <f t="shared" si="1"/>
        <v>0.04104479591807619</v>
      </c>
      <c r="K18" s="3">
        <f t="shared" si="1"/>
        <v>0.06089298898590734</v>
      </c>
      <c r="L18" s="3">
        <f t="shared" si="1"/>
        <v>0.04724910831936113</v>
      </c>
      <c r="M18" s="3">
        <f t="shared" si="1"/>
        <v>0.07556649559384332</v>
      </c>
      <c r="N18" s="3">
        <f t="shared" si="1"/>
        <v>0.09805926221775141</v>
      </c>
      <c r="O18" s="3">
        <f t="shared" si="1"/>
        <v>0.08836169383427261</v>
      </c>
      <c r="P18" s="3">
        <f t="shared" si="1"/>
        <v>0.08555071650044432</v>
      </c>
      <c r="Q18" s="3">
        <f t="shared" si="1"/>
        <v>0.0682917110589385</v>
      </c>
      <c r="R18" s="3">
        <f t="shared" si="1"/>
        <v>0.033162647040756</v>
      </c>
      <c r="S18" s="3">
        <f t="shared" si="1"/>
        <v>0.08129983934678586</v>
      </c>
      <c r="T18" s="3">
        <f t="shared" si="1"/>
        <v>0.05336603312904309</v>
      </c>
      <c r="U18" s="3">
        <f t="shared" si="1"/>
        <v>0.051844860008510185</v>
      </c>
      <c r="V18" s="3">
        <f t="shared" si="1"/>
        <v>0.0939296480732148</v>
      </c>
      <c r="W18" s="3">
        <f t="shared" si="1"/>
        <v>0.07987358360875363</v>
      </c>
      <c r="X18" s="3">
        <f aca="true" t="shared" si="5" ref="X18:AJ18">LOG10(X5)-$A18</f>
        <v>0.0682917110589385</v>
      </c>
      <c r="Y18" s="3">
        <f t="shared" si="5"/>
        <v>0.06014613672634961</v>
      </c>
      <c r="Z18" s="3">
        <f t="shared" si="5"/>
        <v>0.07844262850230499</v>
      </c>
      <c r="AA18" s="3">
        <f t="shared" si="5"/>
        <v>0.050318340047037724</v>
      </c>
      <c r="AB18" s="3">
        <f t="shared" si="5"/>
        <v>0.0827214264815801</v>
      </c>
      <c r="AC18" s="3">
        <f t="shared" si="5"/>
        <v>0.08766065335613682</v>
      </c>
      <c r="AD18" s="3">
        <f t="shared" si="5"/>
        <v>0.05412462630340875</v>
      </c>
      <c r="AE18" s="3">
        <f t="shared" si="5"/>
        <v>0.08555071650044432</v>
      </c>
      <c r="AF18" s="3">
        <f t="shared" si="5"/>
        <v>0.06386762035410953</v>
      </c>
      <c r="AG18" s="3">
        <f t="shared" si="5"/>
        <v>0.0682917110589385</v>
      </c>
      <c r="AH18" s="3">
        <f t="shared" si="5"/>
        <v>0.06534733041215723</v>
      </c>
      <c r="AI18" s="3">
        <f t="shared" si="5"/>
        <v>0.06975644931721225</v>
      </c>
      <c r="AJ18" s="3">
        <f t="shared" si="5"/>
        <v>0.08555071650044432</v>
      </c>
      <c r="AK18" s="3"/>
      <c r="AL18" s="3"/>
      <c r="AM18" s="3"/>
    </row>
    <row r="19" spans="1:39" ht="12.75">
      <c r="A19" s="3">
        <v>1.608</v>
      </c>
      <c r="B19" s="1">
        <v>5</v>
      </c>
      <c r="C19" s="3">
        <f aca="true" t="shared" si="6" ref="C19:W19">LOG10(C6)-$A19</f>
        <v>0.020388930050311505</v>
      </c>
      <c r="D19" s="3">
        <f t="shared" si="6"/>
        <v>0.04133485871214182</v>
      </c>
      <c r="E19" s="3">
        <f t="shared" si="6"/>
        <v>0.022427875025023747</v>
      </c>
      <c r="F19" s="3">
        <f t="shared" si="6"/>
        <v>0.0058418218760691865</v>
      </c>
      <c r="G19" s="3">
        <f t="shared" si="6"/>
        <v>0.03446452024212121</v>
      </c>
      <c r="H19" s="3">
        <f t="shared" si="6"/>
        <v>0.0005260335771939406</v>
      </c>
      <c r="I19" s="3">
        <f t="shared" si="6"/>
        <v>0.0068972160331344234</v>
      </c>
      <c r="J19" s="3">
        <f t="shared" si="6"/>
        <v>0.024457292184724144</v>
      </c>
      <c r="K19" s="3">
        <f t="shared" si="6"/>
        <v>0.03347411050409943</v>
      </c>
      <c r="L19" s="3">
        <f t="shared" si="6"/>
        <v>0.010048096712092613</v>
      </c>
      <c r="M19" s="3">
        <f t="shared" si="6"/>
        <v>0.04036001098093145</v>
      </c>
      <c r="N19" s="3">
        <f t="shared" si="6"/>
        <v>0.03148648926858599</v>
      </c>
      <c r="O19" s="3">
        <f t="shared" si="6"/>
        <v>0.02848789635336524</v>
      </c>
      <c r="P19" s="3">
        <f t="shared" si="6"/>
        <v>-0.003773946915530013</v>
      </c>
      <c r="Q19" s="3">
        <f t="shared" si="6"/>
        <v>0.0294897295125105</v>
      </c>
      <c r="R19" s="3">
        <f t="shared" si="6"/>
        <v>0.03347411050409943</v>
      </c>
      <c r="S19" s="3">
        <f t="shared" si="6"/>
        <v>0.030489256954637334</v>
      </c>
      <c r="T19" s="3">
        <f t="shared" si="6"/>
        <v>0.017312450961673775</v>
      </c>
      <c r="U19" s="3">
        <f t="shared" si="6"/>
        <v>0.020388930050311505</v>
      </c>
      <c r="V19" s="3">
        <f t="shared" si="6"/>
        <v>0.015249290397900461</v>
      </c>
      <c r="W19" s="3">
        <f t="shared" si="6"/>
        <v>-0.005940008672037811</v>
      </c>
      <c r="X19" s="3">
        <f aca="true" t="shared" si="7" ref="X19:AJ19">LOG10(X6)-$A19</f>
        <v>0.026477270160731425</v>
      </c>
      <c r="Y19" s="3">
        <f t="shared" si="7"/>
        <v>0.03791327503384423</v>
      </c>
      <c r="Z19" s="3">
        <f t="shared" si="7"/>
        <v>0.026477270160731425</v>
      </c>
      <c r="AA19" s="3">
        <f t="shared" si="7"/>
        <v>0.0193658565927326</v>
      </c>
      <c r="AB19" s="3">
        <f t="shared" si="7"/>
        <v>0.047138434811382135</v>
      </c>
      <c r="AC19" s="3">
        <f t="shared" si="7"/>
        <v>0.03446452024212121</v>
      </c>
      <c r="AD19" s="3">
        <f t="shared" si="7"/>
        <v>0.01987769457997146</v>
      </c>
      <c r="AE19" s="3">
        <f t="shared" si="7"/>
        <v>0.039382970114619775</v>
      </c>
      <c r="AF19" s="3">
        <f t="shared" si="7"/>
        <v>0.020388930050311505</v>
      </c>
      <c r="AG19" s="3">
        <f t="shared" si="7"/>
        <v>0.030489256954637334</v>
      </c>
      <c r="AH19" s="3">
        <f t="shared" si="7"/>
        <v>0.043278013998143905</v>
      </c>
      <c r="AI19" s="3">
        <f t="shared" si="7"/>
        <v>0.026477270160731425</v>
      </c>
      <c r="AJ19" s="3">
        <f t="shared" si="7"/>
        <v>0.009000341120898758</v>
      </c>
      <c r="AK19" s="3"/>
      <c r="AL19" s="3"/>
      <c r="AM19" s="3"/>
    </row>
    <row r="20" spans="1:39" ht="12.75">
      <c r="A20" s="3">
        <v>1.544</v>
      </c>
      <c r="B20" s="1">
        <v>6</v>
      </c>
      <c r="C20" s="3">
        <f aca="true" t="shared" si="8" ref="C20:W20">LOG10(C7)-$A20</f>
        <v>0.036924975675619365</v>
      </c>
      <c r="D20" s="3">
        <f t="shared" si="8"/>
        <v>0.06984182187606924</v>
      </c>
      <c r="E20" s="3">
        <f t="shared" si="8"/>
        <v>0.031187844927661024</v>
      </c>
      <c r="F20" s="3">
        <f t="shared" si="8"/>
        <v>0.028871602200480018</v>
      </c>
      <c r="G20" s="3">
        <f t="shared" si="8"/>
        <v>0.06772330800734183</v>
      </c>
      <c r="H20" s="3">
        <f t="shared" si="8"/>
        <v>0.03463920996807235</v>
      </c>
      <c r="I20" s="3">
        <f t="shared" si="8"/>
        <v>0.036924975675619365</v>
      </c>
      <c r="J20" s="3">
        <f t="shared" si="8"/>
        <v>0.04146072950850055</v>
      </c>
      <c r="K20" s="3">
        <f t="shared" si="8"/>
        <v>0.06345502321466845</v>
      </c>
      <c r="L20" s="3">
        <f t="shared" si="8"/>
        <v>0.04033122436753067</v>
      </c>
      <c r="M20" s="3">
        <f t="shared" si="8"/>
        <v>0.07717628177503522</v>
      </c>
      <c r="N20" s="3">
        <f t="shared" si="8"/>
        <v>0.03234135020579276</v>
      </c>
      <c r="O20" s="3">
        <f t="shared" si="8"/>
        <v>0.03349179983722528</v>
      </c>
      <c r="P20" s="3">
        <f t="shared" si="8"/>
        <v>0.042587304671754866</v>
      </c>
      <c r="Q20" s="3">
        <f t="shared" si="8"/>
        <v>0.05039255037542656</v>
      </c>
      <c r="R20" s="3">
        <f t="shared" si="8"/>
        <v>0.06238136511060488</v>
      </c>
      <c r="S20" s="3">
        <f t="shared" si="8"/>
        <v>0.07924929039790052</v>
      </c>
      <c r="T20" s="3">
        <f t="shared" si="8"/>
        <v>0.03806336291170864</v>
      </c>
      <c r="U20" s="3">
        <f t="shared" si="8"/>
        <v>0.04033122436753067</v>
      </c>
      <c r="V20" s="3">
        <f t="shared" si="8"/>
        <v>0.03234135020579276</v>
      </c>
      <c r="W20" s="3">
        <f t="shared" si="8"/>
        <v>0.04371096501891136</v>
      </c>
      <c r="X20" s="3">
        <f aca="true" t="shared" si="9" ref="X20:AJ20">LOG10(X7)-$A20</f>
        <v>0.05039255037542656</v>
      </c>
      <c r="Y20" s="3">
        <f t="shared" si="9"/>
        <v>0.07561500574280644</v>
      </c>
      <c r="Z20" s="3">
        <f t="shared" si="9"/>
        <v>0.05479050676311514</v>
      </c>
      <c r="AA20" s="3">
        <f t="shared" si="9"/>
        <v>0.07300034112089882</v>
      </c>
      <c r="AB20" s="3">
        <f t="shared" si="9"/>
        <v>0.06238136511060488</v>
      </c>
      <c r="AC20" s="3">
        <f t="shared" si="9"/>
        <v>0.05094473669508326</v>
      </c>
      <c r="AD20" s="3">
        <f t="shared" si="9"/>
        <v>0.029451822035485353</v>
      </c>
      <c r="AE20" s="3">
        <f t="shared" si="9"/>
        <v>0.05149622182557412</v>
      </c>
      <c r="AF20" s="3">
        <f t="shared" si="9"/>
        <v>0.04146072950850055</v>
      </c>
      <c r="AG20" s="3">
        <f t="shared" si="9"/>
        <v>0.04594960132570769</v>
      </c>
      <c r="AH20" s="3">
        <f t="shared" si="9"/>
        <v>0.06238136511060488</v>
      </c>
      <c r="AI20" s="3">
        <f t="shared" si="9"/>
        <v>0.05369518592551237</v>
      </c>
      <c r="AJ20" s="3">
        <f t="shared" si="9"/>
        <v>0.04146072950850055</v>
      </c>
      <c r="AK20" s="3"/>
      <c r="AL20" s="3"/>
      <c r="AM20" s="3"/>
    </row>
    <row r="21" spans="1:39" ht="12.75">
      <c r="A21" s="3">
        <v>1.582</v>
      </c>
      <c r="B21" s="1">
        <v>10</v>
      </c>
      <c r="C21" s="3">
        <f>LOG10(C8)-$A21</f>
        <v>0.010176757395866654</v>
      </c>
      <c r="D21" s="3">
        <f aca="true" t="shared" si="10" ref="D21:W21">LOG10(D8)-$A21</f>
        <v>0.03709333062674269</v>
      </c>
      <c r="E21" s="3">
        <f t="shared" si="10"/>
        <v>0.003460729508500515</v>
      </c>
      <c r="F21" s="3">
        <f t="shared" si="10"/>
        <v>0.0011987739686225574</v>
      </c>
      <c r="G21" s="3">
        <f t="shared" si="10"/>
        <v>6.336291170860875E-05</v>
      </c>
      <c r="H21" s="3">
        <f t="shared" si="10"/>
        <v>0.02759440922522005</v>
      </c>
      <c r="I21" s="3">
        <f t="shared" si="10"/>
        <v>0.012392550375426525</v>
      </c>
      <c r="J21" s="3">
        <f t="shared" si="10"/>
        <v>0.005710965018911329</v>
      </c>
      <c r="K21" s="3">
        <f t="shared" si="10"/>
        <v>0.021144372620182317</v>
      </c>
      <c r="L21" s="3">
        <f t="shared" si="10"/>
        <v>0.018972895686748092</v>
      </c>
      <c r="M21" s="3">
        <f t="shared" si="10"/>
        <v>0.05548972951251052</v>
      </c>
      <c r="N21" s="3">
        <f t="shared" si="10"/>
        <v>0.018972895686748092</v>
      </c>
      <c r="O21" s="3">
        <f t="shared" si="10"/>
        <v>0.028660163089879953</v>
      </c>
      <c r="P21" s="3">
        <f t="shared" si="10"/>
        <v>0.029723308007341798</v>
      </c>
      <c r="Q21" s="3">
        <f t="shared" si="10"/>
        <v>0.020059991327962212</v>
      </c>
      <c r="R21" s="3">
        <f t="shared" si="10"/>
        <v>0.011286067020457313</v>
      </c>
      <c r="S21" s="3">
        <f t="shared" si="10"/>
        <v>0.04228209583566822</v>
      </c>
      <c r="T21" s="3">
        <f t="shared" si="10"/>
        <v>0.017883072073687778</v>
      </c>
      <c r="U21" s="3">
        <f t="shared" si="10"/>
        <v>-0.001075024324380669</v>
      </c>
      <c r="V21" s="3">
        <f t="shared" si="10"/>
        <v>0.012392550375426525</v>
      </c>
      <c r="W21" s="3">
        <f t="shared" si="10"/>
        <v>-0.005658649794207271</v>
      </c>
      <c r="X21" s="3">
        <f aca="true" t="shared" si="11" ref="X21:AJ21">LOG10(X8)-$A21</f>
        <v>0.026526033577193964</v>
      </c>
      <c r="Y21" s="3">
        <f t="shared" si="11"/>
        <v>0.04434036737504221</v>
      </c>
      <c r="Z21" s="3">
        <f t="shared" si="11"/>
        <v>0.028660163089879953</v>
      </c>
      <c r="AA21" s="3">
        <f t="shared" si="11"/>
        <v>0.003460729508500515</v>
      </c>
      <c r="AB21" s="3">
        <f t="shared" si="11"/>
        <v>0.05146845557958635</v>
      </c>
      <c r="AC21" s="3">
        <f t="shared" si="11"/>
        <v>0.03500034112089878</v>
      </c>
      <c r="AD21" s="3">
        <f t="shared" si="11"/>
        <v>0.013496221825574084</v>
      </c>
      <c r="AE21" s="3">
        <f t="shared" si="11"/>
        <v>0.021144372620182317</v>
      </c>
      <c r="AF21" s="3">
        <f t="shared" si="11"/>
        <v>0.013496221825574084</v>
      </c>
      <c r="AG21" s="3">
        <f t="shared" si="11"/>
        <v>0.017883072073687778</v>
      </c>
      <c r="AH21" s="3">
        <f t="shared" si="11"/>
        <v>0.020059991327962212</v>
      </c>
      <c r="AI21" s="3">
        <f t="shared" si="11"/>
        <v>0.03917628177503518</v>
      </c>
      <c r="AJ21" s="3">
        <f t="shared" si="11"/>
        <v>-0.003360790031927685</v>
      </c>
      <c r="AK21" s="3"/>
      <c r="AL21" s="3"/>
      <c r="AM21" s="3"/>
    </row>
    <row r="22" spans="1:39" ht="12.75">
      <c r="A22" s="3">
        <v>1.573</v>
      </c>
      <c r="B22" s="1">
        <v>11</v>
      </c>
      <c r="C22" s="3">
        <f>LOG10(C9)-$A22</f>
        <v>0.022496221825574203</v>
      </c>
      <c r="D22" s="3">
        <f aca="true" t="shared" si="12" ref="D22:W22">LOG10(D9)-$A22</f>
        <v>0.041897216033134566</v>
      </c>
      <c r="E22" s="3">
        <f t="shared" si="12"/>
        <v>0.019176757395866773</v>
      </c>
      <c r="F22" s="3">
        <f t="shared" si="12"/>
        <v>0.019176757395866773</v>
      </c>
      <c r="G22" s="3">
        <f t="shared" si="12"/>
        <v>0.016949601325707775</v>
      </c>
      <c r="H22" s="3">
        <f t="shared" si="12"/>
        <v>0.013587304671754952</v>
      </c>
      <c r="I22" s="3">
        <f t="shared" si="12"/>
        <v>0.006783596616810161</v>
      </c>
      <c r="J22" s="3">
        <f t="shared" si="12"/>
        <v>0.014710965018911448</v>
      </c>
      <c r="K22" s="3">
        <f t="shared" si="12"/>
        <v>0.04713605497375761</v>
      </c>
      <c r="L22" s="3">
        <f t="shared" si="12"/>
        <v>0.02797289568674821</v>
      </c>
      <c r="M22" s="3">
        <f t="shared" si="12"/>
        <v>0.033381365110604966</v>
      </c>
      <c r="N22" s="3">
        <f t="shared" si="12"/>
        <v>0.03659440922522017</v>
      </c>
      <c r="O22" s="3">
        <f t="shared" si="12"/>
        <v>0.0397838567197355</v>
      </c>
      <c r="P22" s="3">
        <f t="shared" si="12"/>
        <v>0.06348789635336538</v>
      </c>
      <c r="Q22" s="3">
        <f t="shared" si="12"/>
        <v>0.04713605497375761</v>
      </c>
      <c r="R22" s="3">
        <f t="shared" si="12"/>
        <v>0.02905999132796233</v>
      </c>
      <c r="S22" s="3">
        <f t="shared" si="12"/>
        <v>0.033381365110604966</v>
      </c>
      <c r="T22" s="3">
        <f t="shared" si="12"/>
        <v>0.026883072073687897</v>
      </c>
      <c r="U22" s="3">
        <f t="shared" si="12"/>
        <v>0.013587304671754952</v>
      </c>
      <c r="V22" s="3">
        <f t="shared" si="12"/>
        <v>0.02579050676311523</v>
      </c>
      <c r="W22" s="3">
        <f t="shared" si="12"/>
        <v>0.011331224367530757</v>
      </c>
      <c r="X22" s="3">
        <f aca="true" t="shared" si="13" ref="X22:AJ22">LOG10(X9)-$A22</f>
        <v>0.0440003411208989</v>
      </c>
      <c r="Y22" s="3">
        <f t="shared" si="13"/>
        <v>0.058950826259217104</v>
      </c>
      <c r="Z22" s="3">
        <f t="shared" si="13"/>
        <v>0.034455023214668534</v>
      </c>
      <c r="AA22" s="3">
        <f t="shared" si="13"/>
        <v>0.032305046141109406</v>
      </c>
      <c r="AB22" s="3">
        <f t="shared" si="13"/>
        <v>0.05436585659273274</v>
      </c>
      <c r="AC22" s="3">
        <f t="shared" si="13"/>
        <v>0.032305046141109406</v>
      </c>
      <c r="AD22" s="3">
        <f t="shared" si="13"/>
        <v>0.037127613075995436</v>
      </c>
      <c r="AE22" s="3">
        <f t="shared" si="13"/>
        <v>0.03552603357719408</v>
      </c>
      <c r="AF22" s="3">
        <f t="shared" si="13"/>
        <v>0.03552603357719408</v>
      </c>
      <c r="AG22" s="3">
        <f t="shared" si="13"/>
        <v>0.04084182187606933</v>
      </c>
      <c r="AH22" s="3">
        <f t="shared" si="13"/>
        <v>0.032305046141109406</v>
      </c>
      <c r="AI22" s="3">
        <f t="shared" si="13"/>
        <v>0.0502492903979006</v>
      </c>
      <c r="AJ22" s="3">
        <f t="shared" si="13"/>
        <v>0.023597095626460174</v>
      </c>
      <c r="AK22" s="3"/>
      <c r="AL22" s="3"/>
      <c r="AM22" s="3"/>
    </row>
    <row r="23" spans="1:39" ht="12.75">
      <c r="A23" s="3">
        <v>1.478</v>
      </c>
      <c r="B23" s="1">
        <v>12</v>
      </c>
      <c r="C23" s="3">
        <f>LOG10(C10)-$A23</f>
        <v>0.02442711998443281</v>
      </c>
      <c r="D23" s="3">
        <f aca="true" t="shared" si="14" ref="D23:W23">LOG10(D10)-$A23</f>
        <v>0.044444233506319764</v>
      </c>
      <c r="E23" s="3">
        <f t="shared" si="14"/>
        <v>0.032545010206612046</v>
      </c>
      <c r="F23" s="3">
        <f t="shared" si="14"/>
        <v>0.02850503240487212</v>
      </c>
      <c r="G23" s="3">
        <f t="shared" si="14"/>
        <v>0.033883360978874455</v>
      </c>
      <c r="H23" s="3">
        <f t="shared" si="14"/>
        <v>0.011958479424834634</v>
      </c>
      <c r="I23" s="3">
        <f t="shared" si="14"/>
        <v>0.010550716500444368</v>
      </c>
      <c r="J23" s="3">
        <f t="shared" si="14"/>
        <v>0.02442711998443281</v>
      </c>
      <c r="K23" s="3">
        <f t="shared" si="14"/>
        <v>0.044444233506319764</v>
      </c>
      <c r="L23" s="3">
        <f t="shared" si="14"/>
        <v>0.027149978319906065</v>
      </c>
      <c r="M23" s="3">
        <f t="shared" si="14"/>
        <v>0.048339277389844115</v>
      </c>
      <c r="N23" s="3">
        <f t="shared" si="14"/>
        <v>0.044444233506319764</v>
      </c>
      <c r="O23" s="3">
        <f t="shared" si="14"/>
        <v>0.03521760006793895</v>
      </c>
      <c r="P23" s="3">
        <f t="shared" si="14"/>
        <v>0.050916700277654714</v>
      </c>
      <c r="Q23" s="3">
        <f t="shared" si="14"/>
        <v>0.033883360978874455</v>
      </c>
      <c r="R23" s="3">
        <f t="shared" si="14"/>
        <v>0.013361693834272659</v>
      </c>
      <c r="S23" s="3">
        <f t="shared" si="14"/>
        <v>0.032545010206612046</v>
      </c>
      <c r="T23" s="3">
        <f t="shared" si="14"/>
        <v>0.05347891704225516</v>
      </c>
      <c r="U23" s="3">
        <f t="shared" si="14"/>
        <v>0.027149978319906065</v>
      </c>
      <c r="V23" s="3">
        <f t="shared" si="14"/>
        <v>0.033883360978874455</v>
      </c>
      <c r="W23" s="3">
        <f t="shared" si="14"/>
        <v>0.010550716500444368</v>
      </c>
      <c r="X23" s="3">
        <f aca="true" t="shared" si="15" ref="X23:AJ23">LOG10(X10)-$A23</f>
        <v>0.031202522331102767</v>
      </c>
      <c r="Y23" s="3">
        <f t="shared" si="15"/>
        <v>0.061076098792776756</v>
      </c>
      <c r="Z23" s="3">
        <f t="shared" si="15"/>
        <v>0.044444233506319764</v>
      </c>
      <c r="AA23" s="3">
        <f t="shared" si="15"/>
        <v>0.036547752660286204</v>
      </c>
      <c r="AB23" s="3">
        <f t="shared" si="15"/>
        <v>0.04574646681156458</v>
      </c>
      <c r="AC23" s="3">
        <f t="shared" si="15"/>
        <v>0.04379164963912352</v>
      </c>
      <c r="AD23" s="3">
        <f t="shared" si="15"/>
        <v>0.03187428500471934</v>
      </c>
      <c r="AE23" s="3">
        <f t="shared" si="15"/>
        <v>0.07830250076728729</v>
      </c>
      <c r="AF23" s="3">
        <f t="shared" si="15"/>
        <v>0.02850503240487212</v>
      </c>
      <c r="AG23" s="3">
        <f t="shared" si="15"/>
        <v>0.027149978319906065</v>
      </c>
      <c r="AH23" s="3">
        <f t="shared" si="15"/>
        <v>0.029855871695831038</v>
      </c>
      <c r="AI23" s="3">
        <f t="shared" si="15"/>
        <v>0.032545010206612046</v>
      </c>
      <c r="AJ23" s="3">
        <f t="shared" si="15"/>
        <v>0.01615459401844288</v>
      </c>
      <c r="AK23" s="3"/>
      <c r="AL23" s="3"/>
      <c r="AM23" s="3"/>
    </row>
    <row r="24" spans="1:39" ht="12.75">
      <c r="A24" s="3">
        <v>1.374</v>
      </c>
      <c r="B24" s="1">
        <v>13</v>
      </c>
      <c r="C24" s="3">
        <f aca="true" t="shared" si="16" ref="C24:W24">LOG10(C11)-$A24</f>
        <v>0.02567372148103808</v>
      </c>
      <c r="D24" s="3">
        <f t="shared" si="16"/>
        <v>0.04264050733828095</v>
      </c>
      <c r="E24" s="3">
        <f t="shared" si="16"/>
        <v>0.040973347970817864</v>
      </c>
      <c r="F24" s="3">
        <f t="shared" si="16"/>
        <v>0.032540180433955124</v>
      </c>
      <c r="G24" s="3">
        <f t="shared" si="16"/>
        <v>0.023940008672037605</v>
      </c>
      <c r="H24" s="3">
        <f t="shared" si="16"/>
        <v>0.015166084364532262</v>
      </c>
      <c r="I24" s="3">
        <f t="shared" si="16"/>
        <v>0.013389826338729316</v>
      </c>
      <c r="J24" s="3">
        <f t="shared" si="16"/>
        <v>0.020451680826216068</v>
      </c>
      <c r="K24" s="3">
        <f t="shared" si="16"/>
        <v>0.040973347970817864</v>
      </c>
      <c r="L24" s="3">
        <f t="shared" si="16"/>
        <v>0.02567372148103808</v>
      </c>
      <c r="M24" s="3">
        <f t="shared" si="16"/>
        <v>0.05251126136457507</v>
      </c>
      <c r="N24" s="3">
        <f t="shared" si="16"/>
        <v>0.04430129131974536</v>
      </c>
      <c r="O24" s="3">
        <f t="shared" si="16"/>
        <v>0.022199347095736233</v>
      </c>
      <c r="P24" s="3">
        <f t="shared" si="16"/>
        <v>0.05088163663106693</v>
      </c>
      <c r="Q24" s="3">
        <f t="shared" si="16"/>
        <v>0.040973347970817864</v>
      </c>
      <c r="R24" s="3">
        <f t="shared" si="16"/>
        <v>-0.004784142589857376</v>
      </c>
      <c r="S24" s="3">
        <f t="shared" si="16"/>
        <v>0.0392997640812518</v>
      </c>
      <c r="T24" s="3">
        <f t="shared" si="16"/>
        <v>0.04264050733828095</v>
      </c>
      <c r="U24" s="3">
        <f t="shared" si="16"/>
        <v>0.023940008672037605</v>
      </c>
      <c r="V24" s="3">
        <f t="shared" si="16"/>
        <v>0.037619705963230166</v>
      </c>
      <c r="W24" s="3">
        <f t="shared" si="16"/>
        <v>0.023940008672037605</v>
      </c>
      <c r="X24" s="3">
        <f aca="true" t="shared" si="17" ref="X24:AJ24">LOG10(X11)-$A24</f>
        <v>0.037619705963230166</v>
      </c>
      <c r="Y24" s="3">
        <f t="shared" si="17"/>
        <v>0.05169721336259103</v>
      </c>
      <c r="Z24" s="3">
        <f t="shared" si="17"/>
        <v>0.037619705963230166</v>
      </c>
      <c r="AA24" s="3">
        <f t="shared" si="17"/>
        <v>0.018696953259665694</v>
      </c>
      <c r="AB24" s="3">
        <f t="shared" si="17"/>
        <v>0.0392997640812518</v>
      </c>
      <c r="AC24" s="3">
        <f t="shared" si="17"/>
        <v>0.032540180433955124</v>
      </c>
      <c r="AD24" s="3">
        <f t="shared" si="17"/>
        <v>0.053323786357247105</v>
      </c>
      <c r="AE24" s="3">
        <f t="shared" si="17"/>
        <v>0.082366033129043</v>
      </c>
      <c r="AF24" s="3">
        <f t="shared" si="17"/>
        <v>0.032540180433955124</v>
      </c>
      <c r="AG24" s="3">
        <f t="shared" si="17"/>
        <v>0.037619705963230166</v>
      </c>
      <c r="AH24" s="3">
        <f t="shared" si="17"/>
        <v>0.054134794028788624</v>
      </c>
      <c r="AI24" s="3">
        <f t="shared" si="17"/>
        <v>0.0392997640812518</v>
      </c>
      <c r="AJ24" s="3">
        <f t="shared" si="17"/>
        <v>0.02912052117581787</v>
      </c>
      <c r="AK24" s="3"/>
      <c r="AL24" s="3"/>
      <c r="AM24" s="3"/>
    </row>
    <row r="25" spans="1:39" ht="12.75">
      <c r="A25" s="3">
        <v>1.419</v>
      </c>
      <c r="B25" s="1">
        <v>14</v>
      </c>
      <c r="C25" s="3">
        <f aca="true" t="shared" si="18" ref="C25:W25">LOG10(C12)-$A25</f>
        <v>0.02970631990507977</v>
      </c>
      <c r="D25" s="3">
        <f t="shared" si="18"/>
        <v>0.04339799789895604</v>
      </c>
      <c r="E25" s="3">
        <f t="shared" si="18"/>
        <v>0.040392487759230766</v>
      </c>
      <c r="F25" s="3">
        <f t="shared" si="18"/>
        <v>0.037366033129043075</v>
      </c>
      <c r="G25" s="3">
        <f t="shared" si="18"/>
        <v>0.018750562820387895</v>
      </c>
      <c r="H25" s="3">
        <f t="shared" si="18"/>
        <v>0.02190908206521769</v>
      </c>
      <c r="I25" s="3">
        <f t="shared" si="18"/>
        <v>0.023479769064448597</v>
      </c>
      <c r="J25" s="3">
        <f t="shared" si="18"/>
        <v>0.037366033129043075</v>
      </c>
      <c r="K25" s="3">
        <f t="shared" si="18"/>
        <v>0.052291711058938484</v>
      </c>
      <c r="L25" s="3">
        <f t="shared" si="18"/>
        <v>0.040392487759230766</v>
      </c>
      <c r="M25" s="3">
        <f t="shared" si="18"/>
        <v>0.06100694295715048</v>
      </c>
      <c r="N25" s="3">
        <f t="shared" si="18"/>
        <v>0.04638285144841814</v>
      </c>
      <c r="O25" s="3">
        <f t="shared" si="18"/>
        <v>0.04638285144841814</v>
      </c>
      <c r="P25" s="3">
        <f t="shared" si="18"/>
        <v>0.04934733041215722</v>
      </c>
      <c r="Q25" s="3">
        <f t="shared" si="18"/>
        <v>0.05521626407625524</v>
      </c>
      <c r="R25" s="3">
        <f t="shared" si="18"/>
        <v>0.013969290874405793</v>
      </c>
      <c r="S25" s="3">
        <f t="shared" si="18"/>
        <v>0.03278643552429017</v>
      </c>
      <c r="T25" s="3">
        <f t="shared" si="18"/>
        <v>0.04339799789895604</v>
      </c>
      <c r="U25" s="3">
        <f t="shared" si="18"/>
        <v>0.02504479591807618</v>
      </c>
      <c r="V25" s="3">
        <f t="shared" si="18"/>
        <v>0.052291711058938484</v>
      </c>
      <c r="W25" s="3">
        <f t="shared" si="18"/>
        <v>0.037366033129043075</v>
      </c>
      <c r="X25" s="3">
        <f aca="true" t="shared" si="19" ref="X25:AJ25">LOG10(X12)-$A25</f>
        <v>0.04786762035410952</v>
      </c>
      <c r="Y25" s="3">
        <f t="shared" si="19"/>
        <v>0.05302469770028129</v>
      </c>
      <c r="Z25" s="3">
        <f t="shared" si="19"/>
        <v>0.03278643552429017</v>
      </c>
      <c r="AA25" s="3">
        <f t="shared" si="19"/>
        <v>0.03888189673399234</v>
      </c>
      <c r="AB25" s="3">
        <f t="shared" si="19"/>
        <v>0.04934733041215722</v>
      </c>
      <c r="AC25" s="3">
        <f t="shared" si="19"/>
        <v>0.037366033129043075</v>
      </c>
      <c r="AD25" s="3">
        <f t="shared" si="19"/>
        <v>0.04934733041215722</v>
      </c>
      <c r="AE25" s="3">
        <f t="shared" si="19"/>
        <v>0.08068708261840385</v>
      </c>
      <c r="AF25" s="3">
        <f t="shared" si="19"/>
        <v>0.040392487759230766</v>
      </c>
      <c r="AG25" s="3">
        <f t="shared" si="19"/>
        <v>0.03584486000851017</v>
      </c>
      <c r="AH25" s="3">
        <f t="shared" si="19"/>
        <v>0.05082201597816294</v>
      </c>
      <c r="AI25" s="3">
        <f t="shared" si="19"/>
        <v>0.05375644931721224</v>
      </c>
      <c r="AJ25" s="3">
        <f t="shared" si="19"/>
        <v>0.037366033129043075</v>
      </c>
      <c r="AK25" s="3"/>
      <c r="AL25" s="3"/>
      <c r="AM25" s="3"/>
    </row>
    <row r="26" spans="1:39" ht="12.75">
      <c r="A26" s="3">
        <v>1.556</v>
      </c>
      <c r="B26" s="1">
        <v>7</v>
      </c>
      <c r="C26" s="3">
        <f aca="true" t="shared" si="20" ref="C26:W26">LOG10(C13)-$A26</f>
        <v>0.021491799837225267</v>
      </c>
      <c r="D26" s="3">
        <f t="shared" si="20"/>
        <v>0.037286067020457336</v>
      </c>
      <c r="E26" s="3">
        <f t="shared" si="20"/>
        <v>0.030587304671754856</v>
      </c>
      <c r="F26" s="3">
        <f t="shared" si="20"/>
        <v>0.02833122436753066</v>
      </c>
      <c r="G26" s="3">
        <f t="shared" si="20"/>
        <v>0.05145502321466844</v>
      </c>
      <c r="H26" s="3">
        <f t="shared" si="20"/>
        <v>0.01337390961504581</v>
      </c>
      <c r="I26" s="3">
        <f t="shared" si="20"/>
        <v>0.012201724066994935</v>
      </c>
      <c r="J26" s="3">
        <f t="shared" si="20"/>
        <v>0.0051013836490558795</v>
      </c>
      <c r="K26" s="3">
        <f t="shared" si="20"/>
        <v>0.02833122436753066</v>
      </c>
      <c r="L26" s="3">
        <f t="shared" si="20"/>
        <v>0.02833122436753066</v>
      </c>
      <c r="M26" s="3">
        <f t="shared" si="20"/>
        <v>0.037286067020457336</v>
      </c>
      <c r="N26" s="3">
        <f t="shared" si="20"/>
        <v>0.01803126772771879</v>
      </c>
      <c r="O26" s="3">
        <f t="shared" si="20"/>
        <v>0.024924975675619354</v>
      </c>
      <c r="P26" s="3">
        <f t="shared" si="20"/>
        <v>0.009847818673517583</v>
      </c>
      <c r="Q26" s="3">
        <f t="shared" si="20"/>
        <v>0.007481085394410725</v>
      </c>
      <c r="R26" s="3">
        <f t="shared" si="20"/>
        <v>0.01570883180868754</v>
      </c>
      <c r="S26" s="3">
        <f t="shared" si="20"/>
        <v>0.03617675739586668</v>
      </c>
      <c r="T26" s="3">
        <f t="shared" si="20"/>
        <v>0.03283172559420722</v>
      </c>
      <c r="U26" s="3">
        <f t="shared" si="20"/>
        <v>0.008666064252089267</v>
      </c>
      <c r="V26" s="3">
        <f t="shared" si="20"/>
        <v>0.020341350205792752</v>
      </c>
      <c r="W26" s="3">
        <f t="shared" si="20"/>
        <v>-0.010692883534175968</v>
      </c>
      <c r="X26" s="3">
        <f aca="true" t="shared" si="21" ref="X26:AJ26">LOG10(X13)-$A26</f>
        <v>0.03283172559420722</v>
      </c>
      <c r="Y26" s="3">
        <f t="shared" si="21"/>
        <v>0.03562103821331908</v>
      </c>
      <c r="Z26" s="3">
        <f t="shared" si="21"/>
        <v>0.01570883180868754</v>
      </c>
      <c r="AA26" s="3">
        <f t="shared" si="21"/>
        <v>0.026063362911708632</v>
      </c>
      <c r="AB26" s="3">
        <f t="shared" si="21"/>
        <v>0.014542939881897476</v>
      </c>
      <c r="AC26" s="3">
        <f t="shared" si="21"/>
        <v>0.013958818096593939</v>
      </c>
      <c r="AD26" s="3">
        <f t="shared" si="21"/>
        <v>0.022065883836091427</v>
      </c>
      <c r="AE26" s="3">
        <f t="shared" si="21"/>
        <v>0.03171096501891135</v>
      </c>
      <c r="AF26" s="3">
        <f t="shared" si="21"/>
        <v>0.030587304671754856</v>
      </c>
      <c r="AG26" s="3">
        <f t="shared" si="21"/>
        <v>0.020341350205792752</v>
      </c>
      <c r="AH26" s="3">
        <f t="shared" si="21"/>
        <v>0.0062928644564745895</v>
      </c>
      <c r="AI26" s="3">
        <f t="shared" si="21"/>
        <v>0.02946072950850054</v>
      </c>
      <c r="AJ26" s="3">
        <f t="shared" si="21"/>
        <v>0.008666064252089267</v>
      </c>
      <c r="AK26" s="3"/>
      <c r="AL26" s="3"/>
      <c r="AM26" s="3"/>
    </row>
    <row r="27" spans="1:39" ht="12.75">
      <c r="A27" s="3">
        <v>0.943</v>
      </c>
      <c r="B27" s="1">
        <v>8</v>
      </c>
      <c r="C27" s="3">
        <f aca="true" t="shared" si="22" ref="C27:W27">LOG10(C14)-$A27</f>
        <v>0.11390485133647277</v>
      </c>
      <c r="D27" s="3">
        <f t="shared" si="22"/>
        <v>0.006390006644912849</v>
      </c>
      <c r="E27" s="3">
        <f t="shared" si="22"/>
        <v>0.006390006644912849</v>
      </c>
      <c r="F27" s="3">
        <f t="shared" si="22"/>
        <v>0.016041392321093584</v>
      </c>
      <c r="G27" s="3">
        <f t="shared" si="22"/>
        <v>-0.023921907623925986</v>
      </c>
      <c r="H27" s="3">
        <f t="shared" si="22"/>
        <v>0.016041392321093584</v>
      </c>
      <c r="I27" s="3">
        <f t="shared" si="22"/>
        <v>0.020787827345555288</v>
      </c>
      <c r="J27" s="3">
        <f t="shared" si="22"/>
        <v>0.08230586526477024</v>
      </c>
      <c r="K27" s="3">
        <f t="shared" si="22"/>
        <v>-0.01872071393811825</v>
      </c>
      <c r="L27" s="3">
        <f t="shared" si="22"/>
        <v>-0.06218640771920858</v>
      </c>
      <c r="M27" s="3">
        <f t="shared" si="22"/>
        <v>-0.08566750356873143</v>
      </c>
      <c r="N27" s="3">
        <f t="shared" si="22"/>
        <v>0.04822607569249493</v>
      </c>
      <c r="O27" s="3">
        <f t="shared" si="22"/>
        <v>0.05263519459754995</v>
      </c>
      <c r="P27" s="3">
        <f t="shared" si="22"/>
        <v>-0.09174165128092471</v>
      </c>
      <c r="Q27" s="3">
        <f t="shared" si="22"/>
        <v>-0.11049108729376367</v>
      </c>
      <c r="R27" s="3">
        <f t="shared" si="22"/>
        <v>0.006390006644912849</v>
      </c>
      <c r="S27" s="3">
        <f t="shared" si="22"/>
        <v>-0.01872071393811825</v>
      </c>
      <c r="T27" s="3">
        <f t="shared" si="22"/>
        <v>0.011242509439324921</v>
      </c>
      <c r="U27" s="3">
        <f t="shared" si="22"/>
        <v>-0.03451498112135021</v>
      </c>
      <c r="V27" s="3">
        <f t="shared" si="22"/>
        <v>0.001482672150168729</v>
      </c>
      <c r="W27" s="3">
        <f t="shared" si="22"/>
        <v>-0.03451498112135021</v>
      </c>
      <c r="X27" s="3">
        <f aca="true" t="shared" si="23" ref="X27:AJ27">LOG10(X14)-$A27</f>
        <v>0.020787827345555288</v>
      </c>
      <c r="Y27" s="3">
        <f t="shared" si="23"/>
        <v>0.020787827345555288</v>
      </c>
      <c r="Z27" s="3">
        <f t="shared" si="23"/>
        <v>0.02548294855393518</v>
      </c>
      <c r="AA27" s="3">
        <f t="shared" si="23"/>
        <v>-0.013581074285707206</v>
      </c>
      <c r="AB27" s="3">
        <f t="shared" si="23"/>
        <v>0.12145798922691842</v>
      </c>
      <c r="AC27" s="3">
        <f t="shared" si="23"/>
        <v>-0.01872071393811825</v>
      </c>
      <c r="AD27" s="3">
        <f t="shared" si="23"/>
        <v>-0.05650927482751811</v>
      </c>
      <c r="AE27" s="3">
        <f t="shared" si="23"/>
        <v>-0.11049108729376367</v>
      </c>
      <c r="AF27" s="3">
        <f t="shared" si="23"/>
        <v>0.020787827345555288</v>
      </c>
      <c r="AG27" s="3">
        <f t="shared" si="23"/>
        <v>0.016041392321093584</v>
      </c>
      <c r="AH27" s="3">
        <f t="shared" si="23"/>
        <v>0.02548294855393518</v>
      </c>
      <c r="AI27" s="3">
        <f t="shared" si="23"/>
        <v>0.016041392321093584</v>
      </c>
      <c r="AJ27" s="3">
        <f t="shared" si="23"/>
        <v>0.04377173426624492</v>
      </c>
      <c r="AK27" s="3"/>
      <c r="AL27" s="3"/>
      <c r="AM27" s="3"/>
    </row>
    <row r="28" spans="2:12" ht="12.75">
      <c r="B28" s="1"/>
      <c r="C28" s="5" t="s">
        <v>35</v>
      </c>
      <c r="D28" s="5" t="s">
        <v>36</v>
      </c>
      <c r="E28" s="5" t="s">
        <v>37</v>
      </c>
      <c r="F28" s="5" t="s">
        <v>38</v>
      </c>
      <c r="G28" s="5" t="s">
        <v>39</v>
      </c>
      <c r="H28" s="5" t="s">
        <v>40</v>
      </c>
      <c r="I28" s="5"/>
      <c r="J28" s="5" t="s">
        <v>43</v>
      </c>
      <c r="K28" s="5" t="s">
        <v>41</v>
      </c>
      <c r="L28" s="5" t="s">
        <v>42</v>
      </c>
    </row>
    <row r="29" spans="2:12" ht="12.75">
      <c r="B29" s="1">
        <v>1</v>
      </c>
      <c r="C29">
        <f>COUNT(C3:AJ3)</f>
        <v>34</v>
      </c>
      <c r="D29" s="6">
        <f>AVERAGE(C3:AJ3)</f>
        <v>272.91764705882355</v>
      </c>
      <c r="E29">
        <f>MIN(C3:AJ3)</f>
        <v>257</v>
      </c>
      <c r="F29">
        <f>MAX(C3:AJ3)</f>
        <v>285</v>
      </c>
      <c r="G29" s="7">
        <f>STDEV(C3:AJ3)</f>
        <v>7.004564338245379</v>
      </c>
      <c r="H29" s="7">
        <f aca="true" t="shared" si="24" ref="H29:H40">G29*100/D29</f>
        <v>2.5665487057110834</v>
      </c>
      <c r="I29">
        <v>1</v>
      </c>
      <c r="J29" s="3">
        <f aca="true" t="shared" si="25" ref="J29:L40">LOG10(D29)-$A16</f>
        <v>0.0430316183832824</v>
      </c>
      <c r="K29" s="3">
        <f t="shared" si="25"/>
        <v>0.01693312333129482</v>
      </c>
      <c r="L29" s="3">
        <f t="shared" si="25"/>
        <v>0.061844860008510416</v>
      </c>
    </row>
    <row r="30" spans="2:12" ht="12.75">
      <c r="B30" s="1">
        <v>3</v>
      </c>
      <c r="C30">
        <f aca="true" t="shared" si="26" ref="C30:C40">COUNT(C4:AJ4)</f>
        <v>34</v>
      </c>
      <c r="D30" s="6">
        <f aca="true" t="shared" si="27" ref="D30:D40">AVERAGE(C4:AJ4)</f>
        <v>27.76617647058823</v>
      </c>
      <c r="E30">
        <f aca="true" t="shared" si="28" ref="E30:E40">MIN(C4:AJ4)</f>
        <v>25.6</v>
      </c>
      <c r="F30">
        <f aca="true" t="shared" si="29" ref="F30:F40">MAX(C4:AJ4)</f>
        <v>30.4</v>
      </c>
      <c r="G30" s="7">
        <f aca="true" t="shared" si="30" ref="G30:G40">STDEV(C4:AJ4)</f>
        <v>1.420878974024101</v>
      </c>
      <c r="H30" s="7">
        <f t="shared" si="24"/>
        <v>5.1173015324208935</v>
      </c>
      <c r="I30">
        <v>3</v>
      </c>
      <c r="J30" s="3">
        <f t="shared" si="25"/>
        <v>0.04451607953234271</v>
      </c>
      <c r="K30" s="3">
        <f t="shared" si="25"/>
        <v>0.009239965311849563</v>
      </c>
      <c r="L30" s="3">
        <f t="shared" si="25"/>
        <v>0.08387358360875363</v>
      </c>
    </row>
    <row r="31" spans="2:12" ht="12.75">
      <c r="B31" s="1">
        <v>4</v>
      </c>
      <c r="C31">
        <f t="shared" si="26"/>
        <v>34</v>
      </c>
      <c r="D31" s="6">
        <f t="shared" si="27"/>
        <v>29.583823529411763</v>
      </c>
      <c r="E31">
        <f t="shared" si="28"/>
        <v>27.3</v>
      </c>
      <c r="F31">
        <f t="shared" si="29"/>
        <v>31.7</v>
      </c>
      <c r="G31" s="7">
        <f t="shared" si="30"/>
        <v>1.117337242451561</v>
      </c>
      <c r="H31" s="7">
        <f t="shared" si="24"/>
        <v>3.776852039901882</v>
      </c>
      <c r="I31">
        <v>4</v>
      </c>
      <c r="J31" s="3">
        <f t="shared" si="25"/>
        <v>0.06805430321101213</v>
      </c>
      <c r="K31" s="3">
        <f t="shared" si="25"/>
        <v>0.033162647040756</v>
      </c>
      <c r="L31" s="3">
        <f t="shared" si="25"/>
        <v>0.09805926221775141</v>
      </c>
    </row>
    <row r="32" spans="2:12" ht="12.75">
      <c r="B32" s="1">
        <v>5</v>
      </c>
      <c r="C32">
        <f t="shared" si="26"/>
        <v>34</v>
      </c>
      <c r="D32" s="6">
        <f t="shared" si="27"/>
        <v>42.87941176470589</v>
      </c>
      <c r="E32">
        <f t="shared" si="28"/>
        <v>40</v>
      </c>
      <c r="F32">
        <f t="shared" si="29"/>
        <v>45.2</v>
      </c>
      <c r="G32" s="7">
        <f t="shared" si="30"/>
        <v>1.318522913640844</v>
      </c>
      <c r="H32" s="7">
        <f t="shared" si="24"/>
        <v>3.0749556940660323</v>
      </c>
      <c r="I32">
        <v>5</v>
      </c>
      <c r="J32" s="3">
        <f t="shared" si="25"/>
        <v>0.02424881891664965</v>
      </c>
      <c r="K32" s="3">
        <f t="shared" si="25"/>
        <v>-0.005940008672037811</v>
      </c>
      <c r="L32" s="3">
        <f t="shared" si="25"/>
        <v>0.047138434811382135</v>
      </c>
    </row>
    <row r="33" spans="2:12" ht="12.75">
      <c r="B33" s="1">
        <v>6</v>
      </c>
      <c r="C33">
        <f t="shared" si="26"/>
        <v>34</v>
      </c>
      <c r="D33" s="6">
        <f t="shared" si="27"/>
        <v>39.225</v>
      </c>
      <c r="E33">
        <f t="shared" si="28"/>
        <v>37.4</v>
      </c>
      <c r="F33">
        <f t="shared" si="29"/>
        <v>42</v>
      </c>
      <c r="G33" s="7">
        <f t="shared" si="30"/>
        <v>1.3740699333795878</v>
      </c>
      <c r="H33" s="7">
        <f t="shared" si="24"/>
        <v>3.503046356608255</v>
      </c>
      <c r="I33">
        <v>6</v>
      </c>
      <c r="J33" s="3">
        <f t="shared" si="25"/>
        <v>0.049562952258974224</v>
      </c>
      <c r="K33" s="3">
        <f t="shared" si="25"/>
        <v>0.028871602200480018</v>
      </c>
      <c r="L33" s="3">
        <f t="shared" si="25"/>
        <v>0.07924929039790052</v>
      </c>
    </row>
    <row r="34" spans="2:12" ht="12.75">
      <c r="B34" s="1">
        <v>10</v>
      </c>
      <c r="C34">
        <f t="shared" si="26"/>
        <v>34</v>
      </c>
      <c r="D34" s="6">
        <f t="shared" si="27"/>
        <v>40.01764705882353</v>
      </c>
      <c r="E34">
        <f t="shared" si="28"/>
        <v>37.7</v>
      </c>
      <c r="F34">
        <f t="shared" si="29"/>
        <v>43.4</v>
      </c>
      <c r="G34" s="7">
        <f t="shared" si="30"/>
        <v>1.4548707301183734</v>
      </c>
      <c r="H34" s="7">
        <f t="shared" si="24"/>
        <v>3.635572896077076</v>
      </c>
      <c r="I34">
        <v>10</v>
      </c>
      <c r="J34" s="3">
        <f t="shared" si="25"/>
        <v>0.02025154958229347</v>
      </c>
      <c r="K34" s="3">
        <f t="shared" si="25"/>
        <v>-0.005658649794207271</v>
      </c>
      <c r="L34" s="3">
        <f t="shared" si="25"/>
        <v>0.05548972951251052</v>
      </c>
    </row>
    <row r="35" spans="2:12" ht="12.75">
      <c r="B35" s="1">
        <v>11</v>
      </c>
      <c r="C35">
        <f t="shared" si="26"/>
        <v>34</v>
      </c>
      <c r="D35" s="6">
        <f t="shared" si="27"/>
        <v>40.32941176470587</v>
      </c>
      <c r="E35">
        <f t="shared" si="28"/>
        <v>38</v>
      </c>
      <c r="F35">
        <f t="shared" si="29"/>
        <v>43.3</v>
      </c>
      <c r="G35" s="7">
        <f t="shared" si="30"/>
        <v>1.2890634165858008</v>
      </c>
      <c r="H35" s="7">
        <f t="shared" si="24"/>
        <v>3.1963357762483406</v>
      </c>
      <c r="I35">
        <v>11</v>
      </c>
      <c r="J35" s="3">
        <f t="shared" si="25"/>
        <v>0.03262188753686779</v>
      </c>
      <c r="K35" s="3">
        <f t="shared" si="25"/>
        <v>0.006783596616810161</v>
      </c>
      <c r="L35" s="3">
        <f t="shared" si="25"/>
        <v>0.06348789635336538</v>
      </c>
    </row>
    <row r="36" spans="2:12" ht="12.75">
      <c r="B36" s="1">
        <v>12</v>
      </c>
      <c r="C36">
        <f t="shared" si="26"/>
        <v>34</v>
      </c>
      <c r="D36" s="6">
        <f t="shared" si="27"/>
        <v>32.56470588235294</v>
      </c>
      <c r="E36">
        <f t="shared" si="28"/>
        <v>30.8</v>
      </c>
      <c r="F36">
        <f t="shared" si="29"/>
        <v>36</v>
      </c>
      <c r="G36" s="7">
        <f t="shared" si="30"/>
        <v>1.103199850830954</v>
      </c>
      <c r="H36" s="7">
        <f t="shared" si="24"/>
        <v>3.3877163049360943</v>
      </c>
      <c r="I36">
        <v>12</v>
      </c>
      <c r="J36" s="3">
        <f t="shared" si="25"/>
        <v>0.03474716007042744</v>
      </c>
      <c r="K36" s="3">
        <f t="shared" si="25"/>
        <v>0.010550716500444368</v>
      </c>
      <c r="L36" s="3">
        <f t="shared" si="25"/>
        <v>0.07830250076728729</v>
      </c>
    </row>
    <row r="37" spans="2:12" ht="12.75">
      <c r="B37" s="1">
        <v>13</v>
      </c>
      <c r="C37">
        <f t="shared" si="26"/>
        <v>34</v>
      </c>
      <c r="D37" s="6">
        <f t="shared" si="27"/>
        <v>25.679411764705872</v>
      </c>
      <c r="E37">
        <f t="shared" si="28"/>
        <v>23.4</v>
      </c>
      <c r="F37">
        <f t="shared" si="29"/>
        <v>28.6</v>
      </c>
      <c r="G37" s="7">
        <f t="shared" si="30"/>
        <v>0.9171858843901375</v>
      </c>
      <c r="H37" s="7">
        <f t="shared" si="24"/>
        <v>3.57167793715092</v>
      </c>
      <c r="I37">
        <v>13</v>
      </c>
      <c r="J37" s="3">
        <f t="shared" si="25"/>
        <v>0.03558507117764664</v>
      </c>
      <c r="K37" s="3">
        <f t="shared" si="25"/>
        <v>-0.004784142589857376</v>
      </c>
      <c r="L37" s="3">
        <f t="shared" si="25"/>
        <v>0.082366033129043</v>
      </c>
    </row>
    <row r="38" spans="2:12" ht="12.75">
      <c r="B38" s="1">
        <v>14</v>
      </c>
      <c r="C38">
        <f t="shared" si="26"/>
        <v>34</v>
      </c>
      <c r="D38" s="6">
        <f t="shared" si="27"/>
        <v>28.895588235294117</v>
      </c>
      <c r="E38">
        <f t="shared" si="28"/>
        <v>27.1</v>
      </c>
      <c r="F38">
        <f t="shared" si="29"/>
        <v>31.6</v>
      </c>
      <c r="G38" s="7">
        <f t="shared" si="30"/>
        <v>0.875799863593016</v>
      </c>
      <c r="H38" s="7">
        <f t="shared" si="24"/>
        <v>3.0309120425632394</v>
      </c>
      <c r="I38">
        <v>14</v>
      </c>
      <c r="J38" s="3">
        <f t="shared" si="25"/>
        <v>0.041831539942459584</v>
      </c>
      <c r="K38" s="3">
        <f t="shared" si="25"/>
        <v>0.013969290874405793</v>
      </c>
      <c r="L38" s="3">
        <f t="shared" si="25"/>
        <v>0.08068708261840385</v>
      </c>
    </row>
    <row r="39" spans="2:12" ht="12.75">
      <c r="B39" s="1">
        <v>7</v>
      </c>
      <c r="C39">
        <f t="shared" si="26"/>
        <v>34</v>
      </c>
      <c r="D39" s="6">
        <f t="shared" si="27"/>
        <v>37.851470588235294</v>
      </c>
      <c r="E39">
        <f t="shared" si="28"/>
        <v>35.1</v>
      </c>
      <c r="F39">
        <f t="shared" si="29"/>
        <v>40.5</v>
      </c>
      <c r="G39" s="7">
        <f t="shared" si="30"/>
        <v>1.081629333117332</v>
      </c>
      <c r="H39" s="7">
        <f t="shared" si="24"/>
        <v>2.8575622460848735</v>
      </c>
      <c r="I39">
        <v>7</v>
      </c>
      <c r="J39" s="3">
        <f t="shared" si="25"/>
        <v>0.022082757176882906</v>
      </c>
      <c r="K39" s="3">
        <f t="shared" si="25"/>
        <v>-0.010692883534175968</v>
      </c>
      <c r="L39" s="3">
        <f t="shared" si="25"/>
        <v>0.05145502321466844</v>
      </c>
    </row>
    <row r="40" spans="2:12" ht="12.75">
      <c r="B40" s="1">
        <v>8</v>
      </c>
      <c r="C40">
        <f t="shared" si="26"/>
        <v>34</v>
      </c>
      <c r="D40" s="6">
        <f t="shared" si="27"/>
        <v>8.844117647058825</v>
      </c>
      <c r="E40">
        <f t="shared" si="28"/>
        <v>6.8</v>
      </c>
      <c r="F40">
        <f t="shared" si="29"/>
        <v>11.6</v>
      </c>
      <c r="G40" s="7">
        <f t="shared" si="30"/>
        <v>1.1045885498807226</v>
      </c>
      <c r="H40" s="7">
        <f t="shared" si="24"/>
        <v>12.489527999981563</v>
      </c>
      <c r="I40">
        <v>8</v>
      </c>
      <c r="J40" s="3">
        <f t="shared" si="25"/>
        <v>0.003654511058262533</v>
      </c>
      <c r="K40" s="3">
        <f t="shared" si="25"/>
        <v>-0.11049108729376367</v>
      </c>
      <c r="L40" s="3">
        <f t="shared" si="25"/>
        <v>0.12145798922691842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2002-04-30T17:01:26Z</dcterms:created>
  <cp:category/>
  <cp:version/>
  <cp:contentType/>
  <cp:contentStatus/>
</cp:coreProperties>
</file>