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0" yWindow="400" windowWidth="16800" windowHeight="13560" activeTab="0"/>
  </bookViews>
  <sheets>
    <sheet name="Feuil1" sheetId="1" r:id="rId1"/>
  </sheets>
  <externalReferences>
    <externalReference r:id="rId4"/>
  </externalReferences>
  <definedNames>
    <definedName name="dap">'Feuil1'!$C$6:$C$7</definedName>
    <definedName name="dapdist">'Feuil1'!$C$11:$C$12</definedName>
    <definedName name="dapmax">'Feuil1'!$C$13:$C$14</definedName>
    <definedName name="dapmin">'Feuil1'!$C$12:$C$13</definedName>
    <definedName name="dapprox">'Feuil1'!$C$8:$C$9</definedName>
    <definedName name="dtart">'Feuil1'!$C$10:$C$11</definedName>
    <definedName name="dtprox">'Feuil1'!$C$7:$C$8</definedName>
    <definedName name="dtsusart">'Feuil1'!$C$9:$C$10</definedName>
    <definedName name="largeur">'Feuil1'!$C$5:$C$6</definedName>
    <definedName name="longueur">'Feuil1'!$C$4:$C$5</definedName>
    <definedName name="magnum">'Feuil1'!$C$14:$C$15</definedName>
    <definedName name="uncif">'Feuil1'!$C$15:$F$15</definedName>
    <definedName name="_xlnm.Print_Area">'Feuil1'!$F$25:$F$28</definedName>
  </definedNames>
  <calcPr fullCalcOnLoad="1"/>
</workbook>
</file>

<file path=xl/sharedStrings.xml><?xml version="1.0" encoding="utf-8"?>
<sst xmlns="http://schemas.openxmlformats.org/spreadsheetml/2006/main" count="39" uniqueCount="33">
  <si>
    <t>Log10(E.h.o)</t>
  </si>
  <si>
    <t>n=29</t>
  </si>
  <si>
    <t>n=28-30</t>
  </si>
  <si>
    <t xml:space="preserve">A. leoni </t>
  </si>
  <si>
    <t>FC 700</t>
  </si>
  <si>
    <t>M &amp; D</t>
  </si>
  <si>
    <t>Cedazo</t>
  </si>
  <si>
    <t>FC 701</t>
  </si>
  <si>
    <t>San Jose m</t>
  </si>
  <si>
    <t>San Jose M</t>
  </si>
  <si>
    <t>Mooser et</t>
  </si>
  <si>
    <t>Dalquest</t>
  </si>
  <si>
    <t>n=32</t>
  </si>
  <si>
    <t>E. leoni, n=28</t>
  </si>
  <si>
    <t>min</t>
  </si>
  <si>
    <t>max</t>
  </si>
  <si>
    <t>FC 687</t>
  </si>
  <si>
    <t>FC 688</t>
  </si>
  <si>
    <t>FC 689</t>
  </si>
  <si>
    <t>FC 690</t>
  </si>
  <si>
    <t>FC 692</t>
  </si>
  <si>
    <t>FC 693</t>
  </si>
  <si>
    <t>FC 694</t>
  </si>
  <si>
    <t>FC 695</t>
  </si>
  <si>
    <t>FC 696</t>
  </si>
  <si>
    <t>x</t>
  </si>
  <si>
    <t>D logx</t>
  </si>
  <si>
    <t>n</t>
  </si>
  <si>
    <t>s</t>
  </si>
  <si>
    <t>v</t>
  </si>
  <si>
    <t>D logmin</t>
  </si>
  <si>
    <t>Dlogmax</t>
  </si>
  <si>
    <t>6 anc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</si>
</sst>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sz val="10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88" fontId="6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188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MC Cedazo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A. leoni 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2"/>
          <c:order val="1"/>
          <c:tx>
            <c:strRef>
              <c:f>Feuil1!$D$16</c:f>
              <c:strCache>
                <c:ptCount val="1"/>
                <c:pt idx="0">
                  <c:v>San Jose m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1"/>
          <c:order val="2"/>
          <c:tx>
            <c:strRef>
              <c:f>Feuil1!$E$16</c:f>
              <c:strCache>
                <c:ptCount val="1"/>
                <c:pt idx="0">
                  <c:v>San Jose M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3"/>
          <c:order val="3"/>
          <c:tx>
            <c:strRef>
              <c:f>Feuil1!$F$16</c:f>
              <c:strCache>
                <c:ptCount val="1"/>
                <c:pt idx="0">
                  <c:v>FC 700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4"/>
          <c:order val="4"/>
          <c:tx>
            <c:strRef>
              <c:f>Feuil1!$G$16</c:f>
              <c:strCache>
                <c:ptCount val="1"/>
                <c:pt idx="0">
                  <c:v>FC 701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axId val="53249583"/>
        <c:axId val="9484200"/>
      </c:lineChart>
      <c:catAx>
        <c:axId val="532495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484200"/>
        <c:crosses val="autoZero"/>
        <c:auto val="1"/>
        <c:lblOffset val="100"/>
        <c:noMultiLvlLbl val="0"/>
      </c:catAx>
      <c:valAx>
        <c:axId val="94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4958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MT Cedazo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Feuil1!$C$45</c:f>
              <c:strCache>
                <c:ptCount val="1"/>
                <c:pt idx="0">
                  <c:v>E. leoni, n=28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Feuil1!$C$46:$C$55</c:f>
              <c:numCache/>
            </c:numRef>
          </c:val>
          <c:smooth val="0"/>
        </c:ser>
        <c:ser>
          <c:idx val="2"/>
          <c:order val="1"/>
          <c:tx>
            <c:strRef>
              <c:f>Feuil1!$D$45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Feuil1!$D$46:$D$55</c:f>
              <c:numCache/>
            </c:numRef>
          </c:val>
          <c:smooth val="0"/>
        </c:ser>
        <c:ser>
          <c:idx val="8"/>
          <c:order val="2"/>
          <c:tx>
            <c:strRef>
              <c:f>Feuil1!$E$45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Feuil1!$E$46:$E$55</c:f>
              <c:numCache/>
            </c:numRef>
          </c:val>
          <c:smooth val="0"/>
        </c:ser>
        <c:ser>
          <c:idx val="1"/>
          <c:order val="3"/>
          <c:tx>
            <c:strRef>
              <c:f>Feuil1!$F$45</c:f>
              <c:strCache>
                <c:ptCount val="1"/>
                <c:pt idx="0">
                  <c:v>FC 687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Feuil1!$F$46:$F$55</c:f>
              <c:numCache/>
            </c:numRef>
          </c:val>
          <c:smooth val="0"/>
        </c:ser>
        <c:ser>
          <c:idx val="3"/>
          <c:order val="4"/>
          <c:tx>
            <c:strRef>
              <c:f>Feuil1!$G$45</c:f>
              <c:strCache>
                <c:ptCount val="1"/>
                <c:pt idx="0">
                  <c:v>FC 688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Feuil1!$G$46:$G$55</c:f>
              <c:numCache/>
            </c:numRef>
          </c:val>
          <c:smooth val="0"/>
        </c:ser>
        <c:ser>
          <c:idx val="4"/>
          <c:order val="5"/>
          <c:tx>
            <c:strRef>
              <c:f>Feuil1!$H$45</c:f>
              <c:strCache>
                <c:ptCount val="1"/>
                <c:pt idx="0">
                  <c:v>FC 689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Feuil1!$H$46:$H$55</c:f>
              <c:numCache/>
            </c:numRef>
          </c:val>
          <c:smooth val="0"/>
        </c:ser>
        <c:ser>
          <c:idx val="5"/>
          <c:order val="6"/>
          <c:tx>
            <c:strRef>
              <c:f>Feuil1!$I$45</c:f>
              <c:strCache>
                <c:ptCount val="1"/>
                <c:pt idx="0">
                  <c:v>FC 690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Feuil1!$I$46:$I$55</c:f>
              <c:numCache/>
            </c:numRef>
          </c:val>
          <c:smooth val="0"/>
        </c:ser>
        <c:ser>
          <c:idx val="6"/>
          <c:order val="7"/>
          <c:tx>
            <c:strRef>
              <c:f>Feuil1!$J$45</c:f>
              <c:strCache>
                <c:ptCount val="1"/>
                <c:pt idx="0">
                  <c:v>FC 692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Feuil1!$J$46:$J$55</c:f>
              <c:numCache/>
            </c:numRef>
          </c:val>
          <c:smooth val="0"/>
        </c:ser>
        <c:ser>
          <c:idx val="7"/>
          <c:order val="8"/>
          <c:tx>
            <c:strRef>
              <c:f>Feuil1!$K$45</c:f>
              <c:strCache>
                <c:ptCount val="1"/>
                <c:pt idx="0">
                  <c:v>FC 693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Feuil1!$K$46:$K$55</c:f>
              <c:numCache/>
            </c:numRef>
          </c:val>
          <c:smooth val="0"/>
        </c:ser>
        <c:ser>
          <c:idx val="9"/>
          <c:order val="9"/>
          <c:tx>
            <c:strRef>
              <c:f>Feuil1!$L$45</c:f>
              <c:strCache>
                <c:ptCount val="1"/>
                <c:pt idx="0">
                  <c:v>FC 694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Feuil1!$L$46:$L$55</c:f>
              <c:numCache/>
            </c:numRef>
          </c:val>
          <c:smooth val="0"/>
        </c:ser>
        <c:ser>
          <c:idx val="10"/>
          <c:order val="10"/>
          <c:tx>
            <c:strRef>
              <c:f>Feuil1!$M$45</c:f>
              <c:strCache>
                <c:ptCount val="1"/>
                <c:pt idx="0">
                  <c:v>FC 695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Feuil1!$M$46:$M$55</c:f>
              <c:numCache/>
            </c:numRef>
          </c:val>
          <c:smooth val="0"/>
        </c:ser>
        <c:ser>
          <c:idx val="11"/>
          <c:order val="11"/>
          <c:tx>
            <c:strRef>
              <c:f>Feuil1!$N$45</c:f>
              <c:strCache>
                <c:ptCount val="1"/>
                <c:pt idx="0">
                  <c:v>FC 696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Feuil1!$N$46:$N$55</c:f>
              <c:numCache/>
            </c:numRef>
          </c:val>
          <c:smooth val="0"/>
        </c:ser>
        <c:axId val="18248937"/>
        <c:axId val="30022706"/>
      </c:lineChart>
      <c:catAx>
        <c:axId val="182489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0022706"/>
        <c:crosses val="autoZero"/>
        <c:auto val="1"/>
        <c:lblOffset val="100"/>
        <c:noMultiLvlLbl val="0"/>
      </c:catAx>
      <c:valAx>
        <c:axId val="30022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hemionus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48937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</xdr:row>
      <xdr:rowOff>85725</xdr:rowOff>
    </xdr:from>
    <xdr:to>
      <xdr:col>16</xdr:col>
      <xdr:colOff>438150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267325" y="409575"/>
        <a:ext cx="61055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9525</xdr:rowOff>
    </xdr:from>
    <xdr:to>
      <xdr:col>24</xdr:col>
      <xdr:colOff>628650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10258425" y="4695825"/>
        <a:ext cx="67151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VERSIDENS%20CEDAZO\LMT%20Cedazo%20con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F1">
      <selection activeCell="R25" sqref="R25"/>
    </sheetView>
  </sheetViews>
  <sheetFormatPr defaultColWidth="8.875" defaultRowHeight="12"/>
  <cols>
    <col min="2" max="2" width="8.875" style="1" customWidth="1"/>
    <col min="3" max="3" width="10.375" style="0" customWidth="1"/>
  </cols>
  <sheetData>
    <row r="1" spans="1:7" ht="12.75">
      <c r="A1" s="3"/>
      <c r="F1" t="s">
        <v>5</v>
      </c>
      <c r="G1" t="s">
        <v>5</v>
      </c>
    </row>
    <row r="2" spans="3:7" s="3" customFormat="1" ht="12.75">
      <c r="C2" s="3" t="s">
        <v>2</v>
      </c>
      <c r="F2" s="3" t="s">
        <v>6</v>
      </c>
      <c r="G2" s="3" t="s">
        <v>6</v>
      </c>
    </row>
    <row r="3" spans="1:7" s="3" customFormat="1" ht="12.75">
      <c r="A3" s="4" t="s">
        <v>1</v>
      </c>
      <c r="C3" s="1" t="s">
        <v>3</v>
      </c>
      <c r="D3" s="3" t="s">
        <v>8</v>
      </c>
      <c r="E3" s="3" t="s">
        <v>9</v>
      </c>
      <c r="F3" s="3" t="s">
        <v>4</v>
      </c>
      <c r="G3" s="3" t="s">
        <v>7</v>
      </c>
    </row>
    <row r="4" spans="1:7" ht="12.75">
      <c r="A4" s="5">
        <v>210.2413793103448</v>
      </c>
      <c r="B4" s="1">
        <v>1</v>
      </c>
      <c r="C4" s="8">
        <v>223.45</v>
      </c>
      <c r="D4">
        <v>207.5</v>
      </c>
      <c r="E4">
        <v>231</v>
      </c>
      <c r="F4">
        <v>233.3</v>
      </c>
      <c r="G4">
        <v>226.5</v>
      </c>
    </row>
    <row r="5" spans="1:7" ht="12.75">
      <c r="A5" s="5">
        <v>26.517241379310338</v>
      </c>
      <c r="B5" s="1">
        <v>3</v>
      </c>
      <c r="C5" s="8">
        <v>33.12</v>
      </c>
      <c r="D5">
        <v>30.5</v>
      </c>
      <c r="E5" s="9">
        <v>37.1</v>
      </c>
      <c r="F5" s="9">
        <v>33.2</v>
      </c>
      <c r="G5">
        <v>34.9</v>
      </c>
    </row>
    <row r="6" spans="1:7" ht="12.75">
      <c r="A6" s="5">
        <v>21.331034482758625</v>
      </c>
      <c r="B6" s="1">
        <v>4</v>
      </c>
      <c r="C6" s="8">
        <v>26.00689655172414</v>
      </c>
      <c r="D6">
        <v>23</v>
      </c>
      <c r="E6" s="9">
        <v>28.5</v>
      </c>
      <c r="F6" s="9">
        <v>27</v>
      </c>
      <c r="G6">
        <v>25</v>
      </c>
    </row>
    <row r="7" spans="1:7" ht="12.75">
      <c r="A7" s="5">
        <v>42.527586206896544</v>
      </c>
      <c r="B7" s="1">
        <v>5</v>
      </c>
      <c r="C7" s="8">
        <v>48.313793103448276</v>
      </c>
      <c r="D7">
        <v>44.5</v>
      </c>
      <c r="E7" s="9">
        <v>53</v>
      </c>
      <c r="F7" s="9">
        <v>50.5</v>
      </c>
      <c r="G7">
        <v>49</v>
      </c>
    </row>
    <row r="8" spans="1:7" ht="12.75">
      <c r="A8" s="5">
        <v>26.82068965517241</v>
      </c>
      <c r="B8" s="1">
        <v>6</v>
      </c>
      <c r="C8" s="8">
        <v>31.351724137931036</v>
      </c>
      <c r="D8">
        <v>30</v>
      </c>
      <c r="E8" s="9">
        <v>34.5</v>
      </c>
      <c r="F8" s="9">
        <v>33.8</v>
      </c>
      <c r="G8">
        <v>33.3</v>
      </c>
    </row>
    <row r="9" spans="1:6" ht="12.75">
      <c r="A9" s="5">
        <v>38.75172413793103</v>
      </c>
      <c r="B9" s="1">
        <v>10</v>
      </c>
      <c r="C9" s="8">
        <v>42.14</v>
      </c>
      <c r="D9">
        <v>38.5</v>
      </c>
      <c r="E9" s="9">
        <v>45</v>
      </c>
      <c r="F9" s="9"/>
    </row>
    <row r="10" spans="1:7" ht="12.75">
      <c r="A10" s="5">
        <v>38.52758620689655</v>
      </c>
      <c r="B10" s="1">
        <v>11</v>
      </c>
      <c r="C10" s="8">
        <v>42.68666666666666</v>
      </c>
      <c r="D10">
        <v>40</v>
      </c>
      <c r="E10" s="9">
        <v>47</v>
      </c>
      <c r="F10" s="9">
        <v>40.1</v>
      </c>
      <c r="G10">
        <v>48.8</v>
      </c>
    </row>
    <row r="11" spans="1:7" ht="12.75">
      <c r="A11" s="5">
        <v>29.58275862068965</v>
      </c>
      <c r="B11" s="1">
        <v>12</v>
      </c>
      <c r="C11" s="8">
        <v>32.39</v>
      </c>
      <c r="D11">
        <v>30</v>
      </c>
      <c r="E11">
        <v>34.5</v>
      </c>
      <c r="F11">
        <v>33.6</v>
      </c>
      <c r="G11">
        <v>34.9</v>
      </c>
    </row>
    <row r="12" spans="1:5" ht="12.75">
      <c r="A12" s="5">
        <v>24.11724137931035</v>
      </c>
      <c r="B12" s="1">
        <v>13</v>
      </c>
      <c r="C12" s="8">
        <v>26.73</v>
      </c>
      <c r="D12">
        <v>24</v>
      </c>
      <c r="E12">
        <v>28.5</v>
      </c>
    </row>
    <row r="13" spans="1:5" ht="12.75">
      <c r="A13" s="5">
        <v>25.82068965517241</v>
      </c>
      <c r="B13" s="1">
        <v>14</v>
      </c>
      <c r="C13" s="8">
        <v>29.09666666666667</v>
      </c>
      <c r="D13">
        <v>26.5</v>
      </c>
      <c r="E13">
        <v>32</v>
      </c>
    </row>
    <row r="14" spans="1:5" ht="12.75">
      <c r="A14" s="5">
        <v>33.948275862068975</v>
      </c>
      <c r="B14" s="1">
        <v>7</v>
      </c>
      <c r="C14" s="8">
        <v>39.714285714285715</v>
      </c>
      <c r="D14">
        <v>35</v>
      </c>
      <c r="E14">
        <v>43.5</v>
      </c>
    </row>
    <row r="15" spans="1:5" ht="12.75">
      <c r="A15" s="5">
        <v>12.372413793103451</v>
      </c>
      <c r="B15" s="1">
        <v>8</v>
      </c>
      <c r="C15" s="8">
        <v>14.841379310344827</v>
      </c>
      <c r="D15">
        <v>11.5</v>
      </c>
      <c r="E15">
        <v>18</v>
      </c>
    </row>
    <row r="16" spans="1:7" s="3" customFormat="1" ht="12.75">
      <c r="A16" s="6" t="s">
        <v>0</v>
      </c>
      <c r="C16" s="3" t="str">
        <f>C3</f>
        <v>A. leoni </v>
      </c>
      <c r="D16" s="3" t="str">
        <f>D3</f>
        <v>San Jose m</v>
      </c>
      <c r="E16" s="3" t="str">
        <f>E3</f>
        <v>San Jose M</v>
      </c>
      <c r="F16" s="3" t="str">
        <f>F3</f>
        <v>FC 700</v>
      </c>
      <c r="G16" s="3" t="str">
        <f>G3</f>
        <v>FC 701</v>
      </c>
    </row>
    <row r="17" spans="1:7" ht="12.75">
      <c r="A17" s="7">
        <v>2.322718197122964</v>
      </c>
      <c r="B17" s="1">
        <v>1</v>
      </c>
      <c r="C17" s="2">
        <f aca="true" t="shared" si="0" ref="C17:G28">LOG10(C4)-$A17</f>
        <v>0.026462161873414214</v>
      </c>
      <c r="D17" s="2">
        <f t="shared" si="0"/>
        <v>-0.005700096074852112</v>
      </c>
      <c r="E17" s="2">
        <f t="shared" si="0"/>
        <v>0.04089378276918065</v>
      </c>
      <c r="F17" s="2">
        <f aca="true" t="shared" si="1" ref="F17:G21">LOG10(F4)-$A17</f>
        <v>0.0451965416707889</v>
      </c>
      <c r="G17" s="2">
        <f t="shared" si="1"/>
        <v>0.03235000922588682</v>
      </c>
    </row>
    <row r="18" spans="1:7" ht="12.75">
      <c r="A18" s="7">
        <v>1.4235283419024747</v>
      </c>
      <c r="B18" s="1">
        <v>3</v>
      </c>
      <c r="C18" s="2">
        <f t="shared" si="0"/>
        <v>0.09656198621036771</v>
      </c>
      <c r="D18" s="2">
        <f t="shared" si="0"/>
        <v>0.06077149744431121</v>
      </c>
      <c r="E18" s="2">
        <f t="shared" si="0"/>
        <v>0.14584556771257118</v>
      </c>
      <c r="F18" s="2">
        <f t="shared" si="1"/>
        <v>0.09760974180156157</v>
      </c>
      <c r="G18" s="2">
        <f t="shared" si="1"/>
        <v>0.11929708505670522</v>
      </c>
    </row>
    <row r="19" spans="1:7" ht="12.75">
      <c r="A19" s="7">
        <v>1.329011917768204</v>
      </c>
      <c r="B19" s="1">
        <v>4</v>
      </c>
      <c r="C19" s="2">
        <f t="shared" si="0"/>
        <v>0.08607661240244124</v>
      </c>
      <c r="D19" s="2">
        <f t="shared" si="0"/>
        <v>0.0327159182493888</v>
      </c>
      <c r="E19" s="2">
        <f t="shared" si="0"/>
        <v>0.12583294224030617</v>
      </c>
      <c r="F19" s="2">
        <f t="shared" si="1"/>
        <v>0.10235184639078332</v>
      </c>
      <c r="G19" s="2">
        <f t="shared" si="1"/>
        <v>0.06892809090383367</v>
      </c>
    </row>
    <row r="20" spans="1:7" ht="12.75">
      <c r="A20" s="7">
        <v>1.6286707336010562</v>
      </c>
      <c r="B20" s="1">
        <v>5</v>
      </c>
      <c r="C20" s="2">
        <f t="shared" si="0"/>
        <v>0.05540040157185766</v>
      </c>
      <c r="D20" s="2">
        <f t="shared" si="0"/>
        <v>0.01968927737987536</v>
      </c>
      <c r="E20" s="2">
        <f t="shared" si="0"/>
        <v>0.09560513599973275</v>
      </c>
      <c r="F20" s="2">
        <f t="shared" si="1"/>
        <v>0.0746206445176052</v>
      </c>
      <c r="G20" s="2">
        <f t="shared" si="1"/>
        <v>0.06152534642745744</v>
      </c>
    </row>
    <row r="21" spans="1:7" ht="12.75">
      <c r="A21" s="7">
        <v>1.4284699409124848</v>
      </c>
      <c r="B21" s="1">
        <v>6</v>
      </c>
      <c r="C21" s="2">
        <f t="shared" si="0"/>
        <v>0.06779148824149228</v>
      </c>
      <c r="D21" s="2">
        <f t="shared" si="0"/>
        <v>0.048651313807177576</v>
      </c>
      <c r="E21" s="2">
        <f t="shared" si="0"/>
        <v>0.10934915416078939</v>
      </c>
      <c r="F21" s="2">
        <f t="shared" si="1"/>
        <v>0.10044675936516989</v>
      </c>
      <c r="G21" s="2">
        <f t="shared" si="1"/>
        <v>0.09397429259383494</v>
      </c>
    </row>
    <row r="22" spans="1:7" ht="12.75">
      <c r="A22" s="7">
        <v>1.588291029859925</v>
      </c>
      <c r="B22" s="1">
        <v>10</v>
      </c>
      <c r="C22" s="2">
        <f t="shared" si="0"/>
        <v>0.0364035014121562</v>
      </c>
      <c r="D22" s="2">
        <f t="shared" si="0"/>
        <v>-0.0028303003514245084</v>
      </c>
      <c r="E22" s="2">
        <f t="shared" si="0"/>
        <v>0.06492148391541863</v>
      </c>
      <c r="F22" s="2"/>
      <c r="G22" s="2"/>
    </row>
    <row r="23" spans="1:7" ht="12.75">
      <c r="A23" s="7">
        <v>1.5857718008670618</v>
      </c>
      <c r="B23" s="1">
        <v>11</v>
      </c>
      <c r="C23" s="2">
        <f t="shared" si="0"/>
        <v>0.04452044190142446</v>
      </c>
      <c r="D23" s="2">
        <f t="shared" si="0"/>
        <v>0.016288190460900465</v>
      </c>
      <c r="E23" s="2">
        <f t="shared" si="0"/>
        <v>0.0863260570686557</v>
      </c>
      <c r="F23" s="2">
        <f t="shared" si="0"/>
        <v>0.01737257175312057</v>
      </c>
      <c r="G23" s="2">
        <f t="shared" si="0"/>
        <v>0.10264802113564886</v>
      </c>
    </row>
    <row r="24" spans="1:7" ht="12.75">
      <c r="A24" s="7">
        <v>1.471038669927324</v>
      </c>
      <c r="B24" s="1">
        <v>12</v>
      </c>
      <c r="C24" s="2">
        <f t="shared" si="0"/>
        <v>0.03937227808285293</v>
      </c>
      <c r="D24" s="2">
        <f t="shared" si="0"/>
        <v>0.006082584792338475</v>
      </c>
      <c r="E24" s="2">
        <f t="shared" si="0"/>
        <v>0.06678042514595028</v>
      </c>
      <c r="F24" s="2">
        <f t="shared" si="0"/>
        <v>0.05530060746252019</v>
      </c>
      <c r="G24" s="2">
        <f t="shared" si="0"/>
        <v>0.071786757031856</v>
      </c>
    </row>
    <row r="25" spans="1:6" ht="12.75">
      <c r="A25" s="7">
        <v>1.38232763007427</v>
      </c>
      <c r="B25" s="1">
        <v>13</v>
      </c>
      <c r="C25" s="2">
        <f t="shared" si="0"/>
        <v>0.04467132868226731</v>
      </c>
      <c r="D25" s="2">
        <f t="shared" si="0"/>
        <v>-0.0021163883626640345</v>
      </c>
      <c r="E25" s="2">
        <f t="shared" si="0"/>
        <v>0.07251722993424026</v>
      </c>
      <c r="F25" s="2"/>
    </row>
    <row r="26" spans="1:6" ht="12.75">
      <c r="A26" s="7">
        <v>1.411967837831093</v>
      </c>
      <c r="B26" s="1">
        <v>14</v>
      </c>
      <c r="C26" s="2">
        <f t="shared" si="0"/>
        <v>0.051875400942044125</v>
      </c>
      <c r="D26" s="2">
        <f t="shared" si="0"/>
        <v>0.011278036105714984</v>
      </c>
      <c r="E26" s="2">
        <f t="shared" si="0"/>
        <v>0.09318214048881313</v>
      </c>
      <c r="F26" s="2"/>
    </row>
    <row r="27" spans="1:6" ht="12.75">
      <c r="A27" s="7">
        <v>1.5308177225751811</v>
      </c>
      <c r="B27" s="1">
        <v>7</v>
      </c>
      <c r="C27" s="2">
        <f t="shared" si="0"/>
        <v>0.0681290333286384</v>
      </c>
      <c r="D27" s="2">
        <f t="shared" si="0"/>
        <v>0.013250321775094553</v>
      </c>
      <c r="E27" s="2">
        <f t="shared" si="0"/>
        <v>0.10767153437945631</v>
      </c>
      <c r="F27" s="2"/>
    </row>
    <row r="28" spans="1:6" ht="12.75">
      <c r="A28" s="7">
        <v>1.0924544364730981</v>
      </c>
      <c r="B28" s="1">
        <v>8</v>
      </c>
      <c r="C28" s="2">
        <f t="shared" si="0"/>
        <v>0.0790198282862784</v>
      </c>
      <c r="D28" s="2">
        <f t="shared" si="0"/>
        <v>-0.03175659611948656</v>
      </c>
      <c r="E28" s="2">
        <f t="shared" si="0"/>
        <v>0.16281806863020787</v>
      </c>
      <c r="F28" s="2"/>
    </row>
    <row r="30" spans="1:15" ht="12.75">
      <c r="A30" s="3" t="s">
        <v>10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3" t="s">
        <v>11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4" t="s">
        <v>12</v>
      </c>
      <c r="C32" s="1" t="s">
        <v>13</v>
      </c>
      <c r="D32" s="1" t="s">
        <v>14</v>
      </c>
      <c r="E32" s="1" t="s">
        <v>15</v>
      </c>
      <c r="F32" s="1" t="s">
        <v>16</v>
      </c>
      <c r="G32" s="1" t="s">
        <v>17</v>
      </c>
      <c r="H32" s="1" t="s">
        <v>18</v>
      </c>
      <c r="I32" s="1" t="s">
        <v>19</v>
      </c>
      <c r="J32" s="1" t="s">
        <v>20</v>
      </c>
      <c r="K32" s="1" t="s">
        <v>21</v>
      </c>
      <c r="L32" s="1" t="s">
        <v>22</v>
      </c>
      <c r="M32" s="1" t="s">
        <v>23</v>
      </c>
      <c r="N32" s="1" t="s">
        <v>24</v>
      </c>
      <c r="O32" s="1"/>
    </row>
    <row r="33" spans="1:15" ht="12.75">
      <c r="A33" s="5">
        <v>246.9375</v>
      </c>
      <c r="B33" s="1">
        <v>1</v>
      </c>
      <c r="C33" s="2">
        <v>262.3071428571429</v>
      </c>
      <c r="D33">
        <v>244</v>
      </c>
      <c r="E33">
        <v>272.5</v>
      </c>
      <c r="F33">
        <v>265.6</v>
      </c>
      <c r="G33">
        <v>268.4</v>
      </c>
      <c r="H33">
        <v>261.9</v>
      </c>
      <c r="I33">
        <v>261.9</v>
      </c>
      <c r="J33">
        <v>260.2</v>
      </c>
      <c r="K33">
        <v>259.6</v>
      </c>
      <c r="L33">
        <v>258.8</v>
      </c>
      <c r="M33">
        <v>240.5</v>
      </c>
      <c r="N33">
        <v>242</v>
      </c>
      <c r="O33" s="10"/>
    </row>
    <row r="34" spans="1:15" ht="12.75">
      <c r="A34" s="5">
        <v>25.615625</v>
      </c>
      <c r="B34" s="1">
        <v>3</v>
      </c>
      <c r="C34" s="2">
        <v>33.364285714285714</v>
      </c>
      <c r="D34">
        <v>31.2</v>
      </c>
      <c r="E34">
        <v>38</v>
      </c>
      <c r="F34">
        <v>38.1</v>
      </c>
      <c r="G34">
        <v>32.8</v>
      </c>
      <c r="H34">
        <v>32.1</v>
      </c>
      <c r="I34">
        <v>32.3</v>
      </c>
      <c r="J34">
        <v>32.4</v>
      </c>
      <c r="K34">
        <v>32.4</v>
      </c>
      <c r="L34">
        <v>34.5</v>
      </c>
      <c r="M34">
        <v>31.3</v>
      </c>
      <c r="N34">
        <v>32.5</v>
      </c>
      <c r="O34" s="2"/>
    </row>
    <row r="35" spans="1:15" ht="12.75">
      <c r="A35" s="5">
        <v>25.390625</v>
      </c>
      <c r="B35" s="1">
        <v>4</v>
      </c>
      <c r="C35" s="2">
        <v>31.685714285714287</v>
      </c>
      <c r="D35">
        <v>30</v>
      </c>
      <c r="E35">
        <v>35</v>
      </c>
      <c r="F35">
        <v>33.7</v>
      </c>
      <c r="G35">
        <v>30.3</v>
      </c>
      <c r="H35">
        <v>29.7</v>
      </c>
      <c r="I35">
        <v>31.2</v>
      </c>
      <c r="J35">
        <v>31.1</v>
      </c>
      <c r="K35">
        <v>29.5</v>
      </c>
      <c r="L35">
        <v>32.8</v>
      </c>
      <c r="M35">
        <v>30.2</v>
      </c>
      <c r="N35">
        <v>29.1</v>
      </c>
      <c r="O35" s="2"/>
    </row>
    <row r="36" spans="1:15" ht="12.75">
      <c r="A36" s="5">
        <v>39.89375</v>
      </c>
      <c r="B36" s="1">
        <v>5</v>
      </c>
      <c r="C36" s="2">
        <v>48.582142857142856</v>
      </c>
      <c r="D36">
        <v>46</v>
      </c>
      <c r="E36">
        <v>52</v>
      </c>
      <c r="F36">
        <v>50.7</v>
      </c>
      <c r="G36">
        <v>49.5</v>
      </c>
      <c r="H36">
        <v>47.2</v>
      </c>
      <c r="I36">
        <v>45.9</v>
      </c>
      <c r="J36">
        <v>45.7</v>
      </c>
      <c r="K36">
        <v>44.5</v>
      </c>
      <c r="L36">
        <v>48.6</v>
      </c>
      <c r="M36">
        <v>44</v>
      </c>
      <c r="N36">
        <v>44.5</v>
      </c>
      <c r="O36" s="2"/>
    </row>
    <row r="37" spans="1:15" ht="12.75">
      <c r="A37" s="5">
        <v>34.593548387096774</v>
      </c>
      <c r="B37" s="1">
        <v>6</v>
      </c>
      <c r="C37" s="2">
        <v>40.84444444444444</v>
      </c>
      <c r="D37">
        <v>38</v>
      </c>
      <c r="E37">
        <v>44.5</v>
      </c>
      <c r="F37">
        <v>42.5</v>
      </c>
      <c r="G37">
        <v>40.3</v>
      </c>
      <c r="H37">
        <v>43.2</v>
      </c>
      <c r="I37">
        <v>42.4</v>
      </c>
      <c r="J37">
        <v>42.5</v>
      </c>
      <c r="K37">
        <v>41.3</v>
      </c>
      <c r="L37">
        <v>43.4</v>
      </c>
      <c r="M37" s="11">
        <v>37.9</v>
      </c>
      <c r="N37" s="11">
        <v>38.2</v>
      </c>
      <c r="O37" s="2"/>
    </row>
    <row r="38" spans="1:15" ht="12.75">
      <c r="A38" s="5">
        <v>38.384375</v>
      </c>
      <c r="B38" s="1">
        <v>10</v>
      </c>
      <c r="C38" s="2">
        <v>43.70714285714286</v>
      </c>
      <c r="D38">
        <v>41</v>
      </c>
      <c r="E38">
        <v>48</v>
      </c>
      <c r="O38" s="2"/>
    </row>
    <row r="39" spans="1:15" ht="12.75">
      <c r="A39" s="5">
        <v>37.6</v>
      </c>
      <c r="B39" s="1">
        <v>11</v>
      </c>
      <c r="C39" s="2">
        <v>43.63333333333333</v>
      </c>
      <c r="D39">
        <v>41</v>
      </c>
      <c r="E39">
        <v>46.5</v>
      </c>
      <c r="F39">
        <v>45.5</v>
      </c>
      <c r="G39">
        <v>44.4</v>
      </c>
      <c r="H39">
        <v>44.5</v>
      </c>
      <c r="I39">
        <v>44.6</v>
      </c>
      <c r="J39">
        <v>43.2</v>
      </c>
      <c r="K39">
        <v>41.9</v>
      </c>
      <c r="L39">
        <v>48.8</v>
      </c>
      <c r="M39">
        <v>40</v>
      </c>
      <c r="N39">
        <v>42.3</v>
      </c>
      <c r="O39" s="2"/>
    </row>
    <row r="40" spans="1:15" ht="12.75">
      <c r="A40" s="5">
        <v>30.19375</v>
      </c>
      <c r="B40" s="1">
        <v>12</v>
      </c>
      <c r="C40" s="2">
        <v>33.95714285714286</v>
      </c>
      <c r="D40">
        <v>32</v>
      </c>
      <c r="E40">
        <v>37</v>
      </c>
      <c r="F40">
        <v>37.4</v>
      </c>
      <c r="G40">
        <v>34.8</v>
      </c>
      <c r="H40">
        <v>36.1</v>
      </c>
      <c r="I40">
        <v>34.1</v>
      </c>
      <c r="J40">
        <v>36</v>
      </c>
      <c r="K40">
        <v>33.8</v>
      </c>
      <c r="L40">
        <v>37.2</v>
      </c>
      <c r="M40">
        <v>32.5</v>
      </c>
      <c r="N40">
        <v>33.6</v>
      </c>
      <c r="O40" s="2"/>
    </row>
    <row r="41" spans="1:15" ht="12.75">
      <c r="A41" s="5">
        <v>23.7125</v>
      </c>
      <c r="B41" s="1">
        <v>13</v>
      </c>
      <c r="C41" s="2">
        <v>27.33571428571429</v>
      </c>
      <c r="D41">
        <v>25.3</v>
      </c>
      <c r="E41">
        <v>30</v>
      </c>
      <c r="O41" s="2"/>
    </row>
    <row r="42" spans="1:15" ht="12.75">
      <c r="A42" s="5">
        <v>26.115625</v>
      </c>
      <c r="B42" s="1">
        <v>14</v>
      </c>
      <c r="C42" s="2">
        <v>30.475</v>
      </c>
      <c r="D42">
        <v>28</v>
      </c>
      <c r="E42">
        <v>34</v>
      </c>
      <c r="O42" s="2"/>
    </row>
    <row r="43" spans="1:15" ht="12.75">
      <c r="A43" s="5">
        <v>36.0206896551724</v>
      </c>
      <c r="B43" s="1">
        <v>7</v>
      </c>
      <c r="C43" s="2">
        <v>43.732142857142854</v>
      </c>
      <c r="D43">
        <v>41</v>
      </c>
      <c r="E43">
        <v>46.5</v>
      </c>
      <c r="O43" s="2"/>
    </row>
    <row r="44" spans="1:15" ht="12.75">
      <c r="A44" s="5">
        <v>8.320689655172417</v>
      </c>
      <c r="B44" s="1">
        <v>8</v>
      </c>
      <c r="C44" s="2">
        <v>10.971428571428572</v>
      </c>
      <c r="D44">
        <v>8</v>
      </c>
      <c r="E44">
        <v>14</v>
      </c>
      <c r="O44" s="2"/>
    </row>
    <row r="45" spans="1:15" ht="12.75">
      <c r="A45" s="6" t="s">
        <v>0</v>
      </c>
      <c r="C45" s="12" t="str">
        <f aca="true" t="shared" si="2" ref="C45:N45">C32</f>
        <v>E. leoni, n=28</v>
      </c>
      <c r="D45" s="12" t="str">
        <f t="shared" si="2"/>
        <v>min</v>
      </c>
      <c r="E45" s="12" t="str">
        <f t="shared" si="2"/>
        <v>max</v>
      </c>
      <c r="F45" s="12" t="str">
        <f t="shared" si="2"/>
        <v>FC 687</v>
      </c>
      <c r="G45" s="12" t="str">
        <f t="shared" si="2"/>
        <v>FC 688</v>
      </c>
      <c r="H45" s="12" t="str">
        <f t="shared" si="2"/>
        <v>FC 689</v>
      </c>
      <c r="I45" s="12" t="str">
        <f t="shared" si="2"/>
        <v>FC 690</v>
      </c>
      <c r="J45" s="12" t="str">
        <f t="shared" si="2"/>
        <v>FC 692</v>
      </c>
      <c r="K45" s="12" t="str">
        <f t="shared" si="2"/>
        <v>FC 693</v>
      </c>
      <c r="L45" s="12" t="str">
        <f t="shared" si="2"/>
        <v>FC 694</v>
      </c>
      <c r="M45" s="12" t="str">
        <f t="shared" si="2"/>
        <v>FC 695</v>
      </c>
      <c r="N45" s="12" t="str">
        <f t="shared" si="2"/>
        <v>FC 696</v>
      </c>
      <c r="O45" s="2"/>
    </row>
    <row r="46" spans="1:15" ht="12.75">
      <c r="A46" s="7">
        <v>2.392587047025521</v>
      </c>
      <c r="B46" s="1">
        <v>1</v>
      </c>
      <c r="C46" s="2">
        <f aca="true" t="shared" si="3" ref="C46:N57">LOG10(C33)-$A46</f>
        <v>0.026223069951432976</v>
      </c>
      <c r="D46" s="2">
        <f t="shared" si="3"/>
        <v>-0.005197220686791848</v>
      </c>
      <c r="E46" s="2">
        <f t="shared" si="3"/>
        <v>0.042779459587140245</v>
      </c>
      <c r="F46" s="2">
        <f t="shared" si="3"/>
        <v>0.031641023670458956</v>
      </c>
      <c r="G46" s="2">
        <f t="shared" si="3"/>
        <v>0.036195464471433514</v>
      </c>
      <c r="H46" s="2">
        <f t="shared" si="3"/>
        <v>0.02554845139971107</v>
      </c>
      <c r="I46" s="2">
        <f t="shared" si="3"/>
        <v>0.02554845139971107</v>
      </c>
      <c r="J46" s="2">
        <f t="shared" si="3"/>
        <v>0.022720245200046563</v>
      </c>
      <c r="K46" s="2">
        <f t="shared" si="3"/>
        <v>0.021717641102810603</v>
      </c>
      <c r="L46" s="2">
        <f t="shared" si="3"/>
        <v>0.020377224971141583</v>
      </c>
      <c r="M46" s="2">
        <f t="shared" si="3"/>
        <v>-0.011471966315670379</v>
      </c>
      <c r="N46" s="2">
        <f t="shared" si="3"/>
        <v>-0.008771681045089963</v>
      </c>
      <c r="O46" s="2"/>
    </row>
    <row r="47" spans="1:15" ht="12.75">
      <c r="A47" s="7">
        <v>1.408504956766714</v>
      </c>
      <c r="B47" s="1">
        <v>3</v>
      </c>
      <c r="C47" s="2">
        <f t="shared" si="3"/>
        <v>0.11477687484283061</v>
      </c>
      <c r="D47" s="2">
        <f t="shared" si="3"/>
        <v>0.0856496372517288</v>
      </c>
      <c r="E47" s="2">
        <f t="shared" si="3"/>
        <v>0.17127863985009606</v>
      </c>
      <c r="F47" s="2">
        <f t="shared" si="3"/>
        <v>0.17242001890890535</v>
      </c>
      <c r="G47" s="2">
        <f t="shared" si="3"/>
        <v>0.10736888694496494</v>
      </c>
      <c r="H47" s="2">
        <f t="shared" si="3"/>
        <v>0.09800007563815805</v>
      </c>
      <c r="I47" s="2">
        <f t="shared" si="3"/>
        <v>0.10069756556438869</v>
      </c>
      <c r="J47" s="2">
        <f t="shared" si="3"/>
        <v>0.10204005343989797</v>
      </c>
      <c r="K47" s="2">
        <f t="shared" si="3"/>
        <v>0.10204005343989797</v>
      </c>
      <c r="L47" s="2">
        <f t="shared" si="3"/>
        <v>0.12931413830656013</v>
      </c>
      <c r="M47" s="2">
        <f t="shared" si="3"/>
        <v>0.0870393807797345</v>
      </c>
      <c r="N47" s="2">
        <f t="shared" si="3"/>
        <v>0.10337840421216038</v>
      </c>
      <c r="O47" s="2"/>
    </row>
    <row r="48" spans="1:15" ht="12.75">
      <c r="A48" s="7">
        <v>1.4046733913310059</v>
      </c>
      <c r="B48" s="1">
        <v>4</v>
      </c>
      <c r="C48" s="2">
        <f t="shared" si="3"/>
        <v>0.09619011046787862</v>
      </c>
      <c r="D48" s="2">
        <f t="shared" si="3"/>
        <v>0.0724478633886565</v>
      </c>
      <c r="E48" s="2">
        <f t="shared" si="3"/>
        <v>0.1393946530192698</v>
      </c>
      <c r="F48" s="2">
        <f t="shared" si="3"/>
        <v>0.12295650954033288</v>
      </c>
      <c r="G48" s="2">
        <f t="shared" si="3"/>
        <v>0.07676923717129913</v>
      </c>
      <c r="H48" s="2">
        <f t="shared" si="3"/>
        <v>0.0680830579862064</v>
      </c>
      <c r="I48" s="2">
        <f t="shared" si="3"/>
        <v>0.08948120268743698</v>
      </c>
      <c r="J48" s="2">
        <f t="shared" si="3"/>
        <v>0.08808699769583161</v>
      </c>
      <c r="K48" s="2">
        <f t="shared" si="3"/>
        <v>0.0651486246471571</v>
      </c>
      <c r="L48" s="2">
        <f t="shared" si="3"/>
        <v>0.11120045238067311</v>
      </c>
      <c r="M48" s="2">
        <f t="shared" si="3"/>
        <v>0.07533355162614463</v>
      </c>
      <c r="N48" s="2">
        <f t="shared" si="3"/>
        <v>0.05921959765490148</v>
      </c>
      <c r="O48" s="2"/>
    </row>
    <row r="49" spans="1:15" ht="12.75">
      <c r="A49" s="7">
        <v>1.60090486177388</v>
      </c>
      <c r="B49" s="1">
        <v>5</v>
      </c>
      <c r="C49" s="2">
        <f t="shared" si="3"/>
        <v>0.08557180494282846</v>
      </c>
      <c r="D49" s="2">
        <f t="shared" si="3"/>
        <v>0.06185296990769418</v>
      </c>
      <c r="E49" s="2">
        <f t="shared" si="3"/>
        <v>0.11509848186091931</v>
      </c>
      <c r="F49" s="2">
        <f t="shared" si="3"/>
        <v>0.10410309755945613</v>
      </c>
      <c r="G49" s="2">
        <f t="shared" si="3"/>
        <v>0.09370033715968873</v>
      </c>
      <c r="H49" s="2">
        <f t="shared" si="3"/>
        <v>0.07303713686020785</v>
      </c>
      <c r="I49" s="2">
        <f t="shared" si="3"/>
        <v>0.06090782376338133</v>
      </c>
      <c r="J49" s="2">
        <f t="shared" si="3"/>
        <v>0.05901133829597027</v>
      </c>
      <c r="K49" s="2">
        <f t="shared" si="3"/>
        <v>0.04745514920705163</v>
      </c>
      <c r="L49" s="2">
        <f t="shared" si="3"/>
        <v>0.08573140748841346</v>
      </c>
      <c r="M49" s="2">
        <f t="shared" si="3"/>
        <v>0.04254781471230751</v>
      </c>
      <c r="N49" s="2">
        <f t="shared" si="3"/>
        <v>0.04745514920705163</v>
      </c>
      <c r="O49" s="2"/>
    </row>
    <row r="50" spans="1:15" ht="12.75">
      <c r="A50" s="7">
        <v>1.5389951114765692</v>
      </c>
      <c r="B50" s="1">
        <v>6</v>
      </c>
      <c r="C50" s="2">
        <f t="shared" si="3"/>
        <v>0.07213788179817948</v>
      </c>
      <c r="D50" s="2">
        <f t="shared" si="3"/>
        <v>0.040788485140240915</v>
      </c>
      <c r="E50" s="2">
        <f t="shared" si="3"/>
        <v>0.10936489950436235</v>
      </c>
      <c r="F50" s="2">
        <f t="shared" si="3"/>
        <v>0.0893938185737424</v>
      </c>
      <c r="G50" s="2">
        <f t="shared" si="3"/>
        <v>0.06630993466454016</v>
      </c>
      <c r="H50" s="2">
        <f t="shared" si="3"/>
        <v>0.09648863533834295</v>
      </c>
      <c r="I50" s="2">
        <f t="shared" si="3"/>
        <v>0.0883707451161635</v>
      </c>
      <c r="J50" s="2">
        <f t="shared" si="3"/>
        <v>0.0893938185737424</v>
      </c>
      <c r="K50" s="2">
        <f t="shared" si="3"/>
        <v>0.07695494017983173</v>
      </c>
      <c r="L50" s="2">
        <f t="shared" si="3"/>
        <v>0.0984946180359414</v>
      </c>
      <c r="M50" s="2">
        <f t="shared" si="3"/>
        <v>0.03964409849150319</v>
      </c>
      <c r="N50" s="2">
        <f t="shared" si="3"/>
        <v>0.04306825143513948</v>
      </c>
      <c r="O50" s="2"/>
    </row>
    <row r="51" spans="1:15" ht="12.75">
      <c r="A51" s="7">
        <v>1.5841544735279651</v>
      </c>
      <c r="B51" s="1">
        <v>10</v>
      </c>
      <c r="C51" s="2">
        <f t="shared" si="3"/>
        <v>0.05639794399044562</v>
      </c>
      <c r="D51" s="2">
        <f t="shared" si="3"/>
        <v>0.02862938319177033</v>
      </c>
      <c r="E51" s="2">
        <f t="shared" si="3"/>
        <v>0.09708676384762205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7">
        <v>1.5751878449276613</v>
      </c>
      <c r="B52" s="1">
        <v>11</v>
      </c>
      <c r="C52" s="2">
        <f t="shared" si="3"/>
        <v>0.06463054690343206</v>
      </c>
      <c r="D52" s="2">
        <f t="shared" si="3"/>
        <v>0.03759601179207417</v>
      </c>
      <c r="E52" s="2">
        <f t="shared" si="3"/>
        <v>0.0922651079622927</v>
      </c>
      <c r="F52" s="2">
        <f t="shared" si="3"/>
        <v>0.0828235517294511</v>
      </c>
      <c r="G52" s="2">
        <f t="shared" si="3"/>
        <v>0.07219512518695859</v>
      </c>
      <c r="H52" s="2">
        <f t="shared" si="3"/>
        <v>0.07317216605327026</v>
      </c>
      <c r="I52" s="2">
        <f t="shared" si="3"/>
        <v>0.07414701378448063</v>
      </c>
      <c r="J52" s="2">
        <f t="shared" si="3"/>
        <v>0.06029590188725087</v>
      </c>
      <c r="K52" s="2">
        <f t="shared" si="3"/>
        <v>0.04702617803863407</v>
      </c>
      <c r="L52" s="2">
        <f t="shared" si="3"/>
        <v>0.1132319770750494</v>
      </c>
      <c r="M52" s="2">
        <f t="shared" si="3"/>
        <v>0.026872146400301</v>
      </c>
      <c r="N52" s="2">
        <f t="shared" si="3"/>
        <v>0.051152522447381</v>
      </c>
      <c r="O52" s="2"/>
    </row>
    <row r="53" spans="1:15" ht="12.75">
      <c r="A53" s="7">
        <v>1.479917054830595</v>
      </c>
      <c r="B53" s="1">
        <v>12</v>
      </c>
      <c r="C53" s="2">
        <f t="shared" si="3"/>
        <v>0.051014086883328424</v>
      </c>
      <c r="D53" s="2">
        <f t="shared" si="3"/>
        <v>0.025232923489310943</v>
      </c>
      <c r="E53" s="2">
        <f t="shared" si="3"/>
        <v>0.08828466923639988</v>
      </c>
      <c r="F53" s="2">
        <f t="shared" si="3"/>
        <v>0.09295454736988495</v>
      </c>
      <c r="G53" s="2">
        <f t="shared" si="3"/>
        <v>0.061662189115985866</v>
      </c>
      <c r="H53" s="2">
        <f t="shared" si="3"/>
        <v>0.07759014707506284</v>
      </c>
      <c r="I53" s="2">
        <f t="shared" si="3"/>
        <v>0.05283732416190268</v>
      </c>
      <c r="J53" s="2">
        <f t="shared" si="3"/>
        <v>0.07638544593669216</v>
      </c>
      <c r="K53" s="2">
        <f t="shared" si="3"/>
        <v>0.04899964544705959</v>
      </c>
      <c r="L53" s="2">
        <f t="shared" si="3"/>
        <v>0.09062588505130242</v>
      </c>
      <c r="M53" s="2">
        <f t="shared" si="3"/>
        <v>0.03196630614827933</v>
      </c>
      <c r="N53" s="2">
        <f t="shared" si="3"/>
        <v>0.04642222255924899</v>
      </c>
      <c r="O53" s="2"/>
    </row>
    <row r="54" spans="1:14" ht="12.75">
      <c r="A54" s="7">
        <v>1.3749773438967194</v>
      </c>
      <c r="B54" s="1">
        <v>13</v>
      </c>
      <c r="C54" s="2">
        <f t="shared" si="3"/>
        <v>0.061753082649541824</v>
      </c>
      <c r="D54" s="2">
        <f t="shared" si="3"/>
        <v>0.02814317727909854</v>
      </c>
      <c r="E54" s="2">
        <f t="shared" si="3"/>
        <v>0.10214391082294294</v>
      </c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7">
        <v>1.416900423847268</v>
      </c>
      <c r="B55" s="1">
        <v>14</v>
      </c>
      <c r="C55" s="2">
        <f t="shared" si="3"/>
        <v>0.0670432904431515</v>
      </c>
      <c r="D55" s="2">
        <f t="shared" si="3"/>
        <v>0.03025760749495121</v>
      </c>
      <c r="E55" s="2">
        <f t="shared" si="3"/>
        <v>0.11457849319498714</v>
      </c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7">
        <v>1.5565520236020194</v>
      </c>
      <c r="B56" s="1">
        <v>7</v>
      </c>
      <c r="C56" s="2">
        <f t="shared" si="3"/>
        <v>0.08424873451649417</v>
      </c>
      <c r="D56" s="2">
        <f t="shared" si="3"/>
        <v>0.05623183311771607</v>
      </c>
      <c r="E56" s="2">
        <f t="shared" si="3"/>
        <v>0.1109009292879346</v>
      </c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7">
        <v>0.92015932400983</v>
      </c>
      <c r="B57" s="1">
        <v>8</v>
      </c>
      <c r="C57" s="2">
        <f t="shared" si="3"/>
        <v>0.12010385600742524</v>
      </c>
      <c r="D57" s="2">
        <f t="shared" si="3"/>
        <v>-0.017069337017886488</v>
      </c>
      <c r="E57" s="2">
        <f t="shared" si="3"/>
        <v>0.22596871166840793</v>
      </c>
      <c r="F57" s="2"/>
      <c r="G57" s="2"/>
      <c r="H57" s="2"/>
      <c r="I57" s="2"/>
      <c r="J57" s="2"/>
      <c r="K57" s="2"/>
      <c r="L57" s="2"/>
      <c r="M57" s="2"/>
      <c r="N57" s="2"/>
    </row>
    <row r="58" spans="1:12" ht="12.75">
      <c r="A58" s="1"/>
      <c r="C58" s="1" t="s">
        <v>27</v>
      </c>
      <c r="D58" s="1" t="s">
        <v>25</v>
      </c>
      <c r="E58" s="1" t="s">
        <v>14</v>
      </c>
      <c r="F58" s="1" t="s">
        <v>15</v>
      </c>
      <c r="G58" s="1" t="s">
        <v>28</v>
      </c>
      <c r="H58" s="1" t="s">
        <v>29</v>
      </c>
      <c r="I58" s="1"/>
      <c r="J58" s="1" t="s">
        <v>26</v>
      </c>
      <c r="K58" s="1" t="s">
        <v>30</v>
      </c>
      <c r="L58" s="1" t="s">
        <v>31</v>
      </c>
    </row>
    <row r="59" spans="2:12" ht="12.75">
      <c r="B59" s="1">
        <v>1</v>
      </c>
      <c r="C59">
        <f>COUNT(F33:N33)</f>
        <v>9</v>
      </c>
      <c r="D59" s="8">
        <f>AVERAGE(F33:N33)</f>
        <v>257.6555555555555</v>
      </c>
      <c r="E59">
        <f>MIN(F33:N33)</f>
        <v>240.5</v>
      </c>
      <c r="F59">
        <f>MAX(F33:N33)</f>
        <v>268.4</v>
      </c>
      <c r="G59" s="13">
        <f>STDEV(F33:N33)</f>
        <v>9.782396320830905</v>
      </c>
      <c r="H59" s="13">
        <f>G59*100/D59</f>
        <v>3.7966952817059023</v>
      </c>
      <c r="I59" s="12">
        <v>1</v>
      </c>
      <c r="J59" s="2">
        <f aca="true" t="shared" si="4" ref="J59:L66">LOG10(D59)-$A46</f>
        <v>0.01845246410733692</v>
      </c>
      <c r="K59" s="2">
        <f t="shared" si="4"/>
        <v>-0.011471966315670379</v>
      </c>
      <c r="L59" s="2">
        <f t="shared" si="4"/>
        <v>0.036195464471433514</v>
      </c>
    </row>
    <row r="60" spans="2:12" ht="12.75">
      <c r="B60" s="1">
        <v>3</v>
      </c>
      <c r="C60">
        <f aca="true" t="shared" si="5" ref="C60:C70">COUNT(F34:N34)</f>
        <v>9</v>
      </c>
      <c r="D60" s="8">
        <f aca="true" t="shared" si="6" ref="D60:D66">AVERAGE(F34:N34)</f>
        <v>33.15555555555556</v>
      </c>
      <c r="E60">
        <f aca="true" t="shared" si="7" ref="E60:E66">MIN(F34:N34)</f>
        <v>31.3</v>
      </c>
      <c r="F60">
        <f aca="true" t="shared" si="8" ref="F60:F66">MAX(F34:N34)</f>
        <v>38.1</v>
      </c>
      <c r="G60" s="13">
        <f aca="true" t="shared" si="9" ref="G60:G66">STDEV(F34:N34)</f>
        <v>2.0384498467652885</v>
      </c>
      <c r="H60" s="13">
        <f aca="true" t="shared" si="10" ref="H60:H66">G60*100/D60</f>
        <v>6.1481396182599175</v>
      </c>
      <c r="I60" s="12">
        <v>3</v>
      </c>
      <c r="J60" s="2">
        <f t="shared" si="4"/>
        <v>0.11205135259459231</v>
      </c>
      <c r="K60" s="2">
        <f t="shared" si="4"/>
        <v>0.0870393807797345</v>
      </c>
      <c r="L60" s="2">
        <f t="shared" si="4"/>
        <v>0.17242001890890535</v>
      </c>
    </row>
    <row r="61" spans="2:12" ht="12.75">
      <c r="B61" s="1">
        <v>4</v>
      </c>
      <c r="C61">
        <f t="shared" si="5"/>
        <v>9</v>
      </c>
      <c r="D61" s="8">
        <f t="shared" si="6"/>
        <v>30.84444444444445</v>
      </c>
      <c r="E61">
        <f t="shared" si="7"/>
        <v>29.1</v>
      </c>
      <c r="F61">
        <f t="shared" si="8"/>
        <v>33.7</v>
      </c>
      <c r="G61" s="13">
        <f t="shared" si="9"/>
        <v>1.5428148877223709</v>
      </c>
      <c r="H61" s="13">
        <f t="shared" si="10"/>
        <v>5.001921465958694</v>
      </c>
      <c r="I61" s="12">
        <v>4</v>
      </c>
      <c r="J61" s="2">
        <f t="shared" si="4"/>
        <v>0.08450356101248668</v>
      </c>
      <c r="K61" s="2">
        <f t="shared" si="4"/>
        <v>0.05921959765490148</v>
      </c>
      <c r="L61" s="2">
        <f t="shared" si="4"/>
        <v>0.12295650954033288</v>
      </c>
    </row>
    <row r="62" spans="2:12" ht="12.75">
      <c r="B62" s="1">
        <v>5</v>
      </c>
      <c r="C62">
        <f t="shared" si="5"/>
        <v>9</v>
      </c>
      <c r="D62" s="8">
        <f t="shared" si="6"/>
        <v>46.733333333333334</v>
      </c>
      <c r="E62">
        <f t="shared" si="7"/>
        <v>44</v>
      </c>
      <c r="F62">
        <f t="shared" si="8"/>
        <v>50.7</v>
      </c>
      <c r="G62" s="13">
        <f t="shared" si="9"/>
        <v>2.4057223447438627</v>
      </c>
      <c r="H62" s="13">
        <f t="shared" si="10"/>
        <v>5.147765359651632</v>
      </c>
      <c r="I62" s="12">
        <v>5</v>
      </c>
      <c r="J62" s="2">
        <f t="shared" si="4"/>
        <v>0.06872189713709753</v>
      </c>
      <c r="K62" s="2">
        <f t="shared" si="4"/>
        <v>0.04254781471230751</v>
      </c>
      <c r="L62" s="2">
        <f t="shared" si="4"/>
        <v>0.10410309755945613</v>
      </c>
    </row>
    <row r="63" spans="2:12" ht="12.75">
      <c r="B63" s="1" t="s">
        <v>32</v>
      </c>
      <c r="C63">
        <f t="shared" si="5"/>
        <v>9</v>
      </c>
      <c r="D63" s="8">
        <f t="shared" si="6"/>
        <v>41.29999999999999</v>
      </c>
      <c r="E63">
        <f t="shared" si="7"/>
        <v>37.9</v>
      </c>
      <c r="F63">
        <f t="shared" si="8"/>
        <v>43.4</v>
      </c>
      <c r="G63" s="13">
        <f t="shared" si="9"/>
        <v>2.070024154448575</v>
      </c>
      <c r="H63" s="13">
        <f t="shared" si="10"/>
        <v>5.012165022877906</v>
      </c>
      <c r="I63" s="12" t="s">
        <v>32</v>
      </c>
      <c r="J63" s="2">
        <f t="shared" si="4"/>
        <v>0.07695494017983173</v>
      </c>
      <c r="K63" s="2">
        <f t="shared" si="4"/>
        <v>0.03964409849150319</v>
      </c>
      <c r="L63" s="2">
        <f t="shared" si="4"/>
        <v>0.0984946180359414</v>
      </c>
    </row>
    <row r="64" spans="2:12" ht="12.75">
      <c r="B64" s="1">
        <v>10</v>
      </c>
      <c r="C64">
        <f t="shared" si="5"/>
        <v>0</v>
      </c>
      <c r="D64" s="8"/>
      <c r="G64" s="13"/>
      <c r="H64" s="13"/>
      <c r="I64" s="12">
        <v>10</v>
      </c>
      <c r="J64" s="2"/>
      <c r="K64" s="2"/>
      <c r="L64" s="2"/>
    </row>
    <row r="65" spans="2:12" ht="12.75">
      <c r="B65" s="1">
        <v>11</v>
      </c>
      <c r="C65">
        <f t="shared" si="5"/>
        <v>9</v>
      </c>
      <c r="D65" s="8">
        <f t="shared" si="6"/>
        <v>43.91111111111111</v>
      </c>
      <c r="E65">
        <f t="shared" si="7"/>
        <v>40</v>
      </c>
      <c r="F65">
        <f t="shared" si="8"/>
        <v>48.8</v>
      </c>
      <c r="G65" s="13">
        <f t="shared" si="9"/>
        <v>2.498221589673718</v>
      </c>
      <c r="H65" s="13">
        <f t="shared" si="10"/>
        <v>5.689269814540349</v>
      </c>
      <c r="I65" s="12">
        <v>11</v>
      </c>
      <c r="J65" s="2">
        <f t="shared" si="4"/>
        <v>0.06738658154860433</v>
      </c>
      <c r="K65" s="2">
        <f t="shared" si="4"/>
        <v>0.026872146400301</v>
      </c>
      <c r="L65" s="2">
        <f t="shared" si="4"/>
        <v>0.1132319770750494</v>
      </c>
    </row>
    <row r="66" spans="2:12" ht="12.75">
      <c r="B66" s="1">
        <v>12</v>
      </c>
      <c r="C66">
        <f t="shared" si="5"/>
        <v>9</v>
      </c>
      <c r="D66" s="8">
        <f t="shared" si="6"/>
        <v>35.05555555555556</v>
      </c>
      <c r="E66">
        <f t="shared" si="7"/>
        <v>32.5</v>
      </c>
      <c r="F66">
        <f t="shared" si="8"/>
        <v>37.4</v>
      </c>
      <c r="G66" s="13">
        <f t="shared" si="9"/>
        <v>1.7059536270888307</v>
      </c>
      <c r="H66" s="13">
        <f t="shared" si="10"/>
        <v>4.866428730205856</v>
      </c>
      <c r="I66" s="12">
        <v>12</v>
      </c>
      <c r="J66" s="2">
        <f t="shared" si="4"/>
        <v>0.0648397993102332</v>
      </c>
      <c r="K66" s="2">
        <f t="shared" si="4"/>
        <v>0.03196630614827933</v>
      </c>
      <c r="L66" s="2">
        <f t="shared" si="4"/>
        <v>0.09295454736988495</v>
      </c>
    </row>
    <row r="67" spans="2:12" ht="12.75">
      <c r="B67" s="1">
        <v>13</v>
      </c>
      <c r="C67">
        <f t="shared" si="5"/>
        <v>0</v>
      </c>
      <c r="D67" s="8"/>
      <c r="G67" s="13"/>
      <c r="H67" s="13"/>
      <c r="I67" s="12">
        <v>13</v>
      </c>
      <c r="J67" s="2"/>
      <c r="K67" s="2"/>
      <c r="L67" s="2"/>
    </row>
    <row r="68" spans="2:12" ht="12.75">
      <c r="B68" s="1">
        <v>14</v>
      </c>
      <c r="C68">
        <f t="shared" si="5"/>
        <v>0</v>
      </c>
      <c r="D68" s="8"/>
      <c r="G68" s="13"/>
      <c r="H68" s="13"/>
      <c r="I68" s="12">
        <v>14</v>
      </c>
      <c r="J68" s="2"/>
      <c r="K68" s="2"/>
      <c r="L68" s="2"/>
    </row>
    <row r="69" spans="2:12" ht="12.75">
      <c r="B69" s="1">
        <v>7</v>
      </c>
      <c r="C69">
        <f t="shared" si="5"/>
        <v>0</v>
      </c>
      <c r="D69" s="8"/>
      <c r="G69" s="13"/>
      <c r="H69" s="13"/>
      <c r="I69" s="12">
        <v>7</v>
      </c>
      <c r="J69" s="2"/>
      <c r="K69" s="2"/>
      <c r="L69" s="2"/>
    </row>
    <row r="70" spans="2:12" ht="12.75">
      <c r="B70" s="1">
        <v>8</v>
      </c>
      <c r="C70">
        <f t="shared" si="5"/>
        <v>0</v>
      </c>
      <c r="D70" s="8"/>
      <c r="G70" s="13"/>
      <c r="H70" s="13"/>
      <c r="I70" s="12">
        <v>8</v>
      </c>
      <c r="J70" s="2"/>
      <c r="K70" s="2"/>
      <c r="L70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1999-02-24T14:54:09Z</dcterms:created>
  <cp:category/>
  <cp:version/>
  <cp:contentType/>
  <cp:contentStatus/>
</cp:coreProperties>
</file>