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780" yWindow="5120" windowWidth="11440" windowHeight="12120" tabRatio="500" activeTab="0"/>
  </bookViews>
  <sheets>
    <sheet name="Feuil1" sheetId="1" r:id="rId1"/>
  </sheets>
  <definedNames>
    <definedName name="_xlnm.Print_Area">'Feuil1'!$A$15:$B$24</definedName>
  </definedNames>
  <calcPr fullCalcOnLoad="1"/>
</workbook>
</file>

<file path=xl/sharedStrings.xml><?xml version="1.0" encoding="utf-8"?>
<sst xmlns="http://schemas.openxmlformats.org/spreadsheetml/2006/main" count="52" uniqueCount="21">
  <si>
    <t>Lincoln</t>
  </si>
  <si>
    <t>Crookston</t>
  </si>
  <si>
    <t>Valentine R</t>
  </si>
  <si>
    <t>n</t>
  </si>
  <si>
    <t>Chicago</t>
  </si>
  <si>
    <t>Devil's Gulch</t>
  </si>
  <si>
    <t>AMNH</t>
  </si>
  <si>
    <t>Boulder</t>
  </si>
  <si>
    <t>Trinihippus</t>
  </si>
  <si>
    <t>Lakotahippus</t>
  </si>
  <si>
    <t>PHOTO</t>
  </si>
  <si>
    <t>Echo Q</t>
  </si>
  <si>
    <t>insignis</t>
  </si>
  <si>
    <t>Merichyppus</t>
  </si>
  <si>
    <t>Cormohipparion</t>
  </si>
  <si>
    <t>Tri Riv Pit 1</t>
  </si>
  <si>
    <t>CRO 60-1728</t>
  </si>
  <si>
    <t>Echo</t>
  </si>
  <si>
    <t>Photo</t>
  </si>
  <si>
    <t>Leptarchus</t>
  </si>
  <si>
    <t>shorter 30, n=8-18</t>
  </si>
</sst>
</file>

<file path=xl/styles.xml><?xml version="1.0" encoding="utf-8"?>
<styleSheet xmlns="http://schemas.openxmlformats.org/spreadsheetml/2006/main">
  <numFmts count="1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\ &quot;F&quot;;\-#,##0\ &quot;F&quot;"/>
    <numFmt numFmtId="165" formatCode="#,##0.00\ &quot;F&quot;;\-#,##0.00\ &quot;F&quot;"/>
    <numFmt numFmtId="166" formatCode="d/m/yy"/>
    <numFmt numFmtId="167" formatCode="h\:mm\ am/pm"/>
    <numFmt numFmtId="168" formatCode="h\:mm\:ss\ am/pm"/>
    <numFmt numFmtId="169" formatCode="h\:mm"/>
    <numFmt numFmtId="170" formatCode="h\:mm\:ss"/>
    <numFmt numFmtId="171" formatCode="d/m/yy\ h\:mm"/>
    <numFmt numFmtId="172" formatCode="0.000"/>
    <numFmt numFmtId="173" formatCode="0.0"/>
  </numFmts>
  <fonts count="1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b/>
      <sz val="9"/>
      <color indexed="10"/>
      <name val="Geneva"/>
      <family val="0"/>
    </font>
    <font>
      <sz val="9"/>
      <color indexed="18"/>
      <name val="Geneva"/>
      <family val="0"/>
    </font>
    <font>
      <sz val="9"/>
      <color indexed="10"/>
      <name val="Geneva"/>
      <family val="0"/>
    </font>
    <font>
      <sz val="8.75"/>
      <name val="Geneva"/>
      <family val="0"/>
    </font>
    <font>
      <b/>
      <sz val="9"/>
      <color indexed="12"/>
      <name val="Geneva"/>
      <family val="0"/>
    </font>
    <font>
      <b/>
      <sz val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NumberFormat="1" applyFill="1" applyAlignment="1">
      <alignment/>
    </xf>
    <xf numFmtId="0" fontId="8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ill="1" applyAlignment="1">
      <alignment horizontal="left" vertical="top"/>
    </xf>
    <xf numFmtId="0" fontId="0" fillId="0" borderId="0" xfId="0" applyNumberFormat="1" applyFill="1" applyAlignment="1">
      <alignment horizontal="left" vertical="top"/>
    </xf>
    <xf numFmtId="0" fontId="0" fillId="0" borderId="0" xfId="0" applyNumberFormat="1" applyFill="1" applyAlignment="1">
      <alignment horizontal="right" vertical="top"/>
    </xf>
    <xf numFmtId="0" fontId="0" fillId="0" borderId="0" xfId="0" applyFill="1" applyAlignment="1">
      <alignment horizontal="right" vertical="top"/>
    </xf>
    <xf numFmtId="0" fontId="11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9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0" fillId="0" borderId="0" xfId="0" applyNumberFormat="1" applyFill="1" applyAlignment="1">
      <alignment horizontal="right"/>
    </xf>
    <xf numFmtId="0" fontId="0" fillId="0" borderId="0" xfId="0" applyFill="1" applyAlignment="1">
      <alignment horizontal="center" vertical="top"/>
    </xf>
    <xf numFmtId="0" fontId="0" fillId="0" borderId="0" xfId="0" applyFont="1" applyFill="1" applyAlignment="1">
      <alignment horizontal="left"/>
    </xf>
    <xf numFmtId="0" fontId="0" fillId="0" borderId="0" xfId="0" applyNumberFormat="1" applyFill="1" applyAlignment="1">
      <alignment horizontal="left"/>
    </xf>
    <xf numFmtId="173" fontId="0" fillId="0" borderId="0" xfId="0" applyNumberFormat="1" applyFill="1" applyAlignment="1">
      <alignment horizontal="left"/>
    </xf>
    <xf numFmtId="173" fontId="0" fillId="0" borderId="0" xfId="0" applyNumberFormat="1" applyFill="1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NumberFormat="1" applyFill="1" applyAlignment="1">
      <alignment horizontal="center" vertical="top"/>
    </xf>
    <xf numFmtId="172" fontId="0" fillId="0" borderId="0" xfId="0" applyNumberFormat="1" applyFill="1" applyAlignment="1">
      <alignment/>
    </xf>
    <xf numFmtId="164" fontId="0" fillId="0" borderId="0" xfId="0" applyNumberFormat="1" applyFill="1" applyAlignment="1">
      <alignment horizontal="right" vertical="top"/>
    </xf>
    <xf numFmtId="0" fontId="0" fillId="0" borderId="0" xfId="0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Geneva"/>
                <a:ea typeface="Geneva"/>
                <a:cs typeface="Geneva"/>
              </a:rPr>
              <a:t>Group A, Morph 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065"/>
          <c:w val="0.797"/>
          <c:h val="0.87225"/>
        </c:manualLayout>
      </c:layout>
      <c:lineChart>
        <c:grouping val="standard"/>
        <c:varyColors val="0"/>
        <c:ser>
          <c:idx val="0"/>
          <c:order val="0"/>
          <c:tx>
            <c:strRef>
              <c:f>Feuil1!$C$15</c:f>
              <c:strCache>
                <c:ptCount val="1"/>
                <c:pt idx="0">
                  <c:v>1352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Feuil1!$B$16:$B$23</c:f>
              <c:numCache/>
            </c:numRef>
          </c:cat>
          <c:val>
            <c:numRef>
              <c:f>Feuil1!$C$16:$C$23</c:f>
              <c:numCache/>
            </c:numRef>
          </c:val>
          <c:smooth val="0"/>
        </c:ser>
        <c:ser>
          <c:idx val="1"/>
          <c:order val="1"/>
          <c:tx>
            <c:strRef>
              <c:f>Feuil1!$D$15</c:f>
              <c:strCache>
                <c:ptCount val="1"/>
                <c:pt idx="0">
                  <c:v>42440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Feuil1!$B$16:$B$23</c:f>
              <c:numCache/>
            </c:numRef>
          </c:cat>
          <c:val>
            <c:numRef>
              <c:f>Feuil1!$D$16:$D$23</c:f>
              <c:numCache/>
            </c:numRef>
          </c:val>
          <c:smooth val="0"/>
        </c:ser>
        <c:ser>
          <c:idx val="2"/>
          <c:order val="2"/>
          <c:tx>
            <c:strRef>
              <c:f>Feuil1!$E$15</c:f>
              <c:strCache>
                <c:ptCount val="1"/>
                <c:pt idx="0">
                  <c:v>42450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Feuil1!$B$16:$B$23</c:f>
              <c:numCache/>
            </c:numRef>
          </c:cat>
          <c:val>
            <c:numRef>
              <c:f>Feuil1!$E$16:$E$23</c:f>
              <c:numCache/>
            </c:numRef>
          </c:val>
          <c:smooth val="0"/>
        </c:ser>
        <c:ser>
          <c:idx val="3"/>
          <c:order val="3"/>
          <c:tx>
            <c:strRef>
              <c:f>Feuil1!$F$15</c:f>
              <c:strCache>
                <c:ptCount val="1"/>
                <c:pt idx="0">
                  <c:v>42447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Feuil1!$B$16:$B$23</c:f>
              <c:numCache/>
            </c:numRef>
          </c:cat>
          <c:val>
            <c:numRef>
              <c:f>Feuil1!$F$16:$F$23</c:f>
              <c:numCache/>
            </c:numRef>
          </c:val>
          <c:smooth val="0"/>
        </c:ser>
        <c:ser>
          <c:idx val="4"/>
          <c:order val="4"/>
          <c:tx>
            <c:strRef>
              <c:f>Feuil1!$G$15</c:f>
              <c:strCache>
                <c:ptCount val="1"/>
                <c:pt idx="0">
                  <c:v>60351</c:v>
                </c:pt>
              </c:strCache>
            </c:strRef>
          </c:tx>
          <c:spPr>
            <a:ln w="25400">
              <a:solidFill>
                <a:srgbClr val="6711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Feuil1!$B$16:$B$23</c:f>
              <c:numCache/>
            </c:numRef>
          </c:cat>
          <c:val>
            <c:numRef>
              <c:f>Feuil1!$G$16:$G$23</c:f>
              <c:numCache/>
            </c:numRef>
          </c:val>
          <c:smooth val="0"/>
        </c:ser>
        <c:ser>
          <c:idx val="5"/>
          <c:order val="5"/>
          <c:tx>
            <c:strRef>
              <c:f>Feuil1!$H$15</c:f>
              <c:strCache>
                <c:ptCount val="1"/>
                <c:pt idx="0">
                  <c:v>69550</c:v>
                </c:pt>
              </c:strCache>
            </c:strRef>
          </c:tx>
          <c:spPr>
            <a:ln w="254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none"/>
            </c:marker>
          </c:dPt>
          <c:cat>
            <c:numRef>
              <c:f>Feuil1!$B$16:$B$23</c:f>
              <c:numCache/>
            </c:numRef>
          </c:cat>
          <c:val>
            <c:numRef>
              <c:f>Feuil1!$H$16:$H$23</c:f>
              <c:numCache/>
            </c:numRef>
          </c:val>
          <c:smooth val="0"/>
        </c:ser>
        <c:ser>
          <c:idx val="6"/>
          <c:order val="6"/>
          <c:tx>
            <c:strRef>
              <c:f>Feuil1!$I$15</c:f>
              <c:strCache>
                <c:ptCount val="1"/>
                <c:pt idx="0">
                  <c:v>69561</c:v>
                </c:pt>
              </c:strCache>
            </c:strRef>
          </c:tx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Feuil1!$B$16:$B$23</c:f>
              <c:numCache/>
            </c:numRef>
          </c:cat>
          <c:val>
            <c:numRef>
              <c:f>Feuil1!$I$16:$I$23</c:f>
              <c:numCache/>
            </c:numRef>
          </c:val>
          <c:smooth val="0"/>
        </c:ser>
        <c:ser>
          <c:idx val="7"/>
          <c:order val="7"/>
          <c:tx>
            <c:strRef>
              <c:f>Feuil1!$J$15</c:f>
              <c:strCache>
                <c:ptCount val="1"/>
                <c:pt idx="0">
                  <c:v>71102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A2BD9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Feuil1!$B$16:$B$23</c:f>
              <c:numCache/>
            </c:numRef>
          </c:cat>
          <c:val>
            <c:numRef>
              <c:f>Feuil1!$J$16:$J$23</c:f>
              <c:numCache/>
            </c:numRef>
          </c:val>
          <c:smooth val="0"/>
        </c:ser>
        <c:ser>
          <c:idx val="8"/>
          <c:order val="8"/>
          <c:tx>
            <c:strRef>
              <c:f>Feuil1!$K$15</c:f>
              <c:strCache>
                <c:ptCount val="1"/>
                <c:pt idx="0">
                  <c:v>71104</c:v>
                </c:pt>
              </c:strCache>
            </c:strRef>
          </c:tx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Feuil1!$B$16:$B$23</c:f>
              <c:numCache/>
            </c:numRef>
          </c:cat>
          <c:val>
            <c:numRef>
              <c:f>Feuil1!$K$16:$K$23</c:f>
              <c:numCache/>
            </c:numRef>
          </c:val>
          <c:smooth val="0"/>
        </c:ser>
        <c:ser>
          <c:idx val="9"/>
          <c:order val="9"/>
          <c:tx>
            <c:strRef>
              <c:f>Feuil1!$L$15</c:f>
              <c:strCache>
                <c:ptCount val="1"/>
                <c:pt idx="0">
                  <c:v>71105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cat>
            <c:numRef>
              <c:f>Feuil1!$B$16:$B$23</c:f>
              <c:numCache/>
            </c:numRef>
          </c:cat>
          <c:val>
            <c:numRef>
              <c:f>Feuil1!$L$16:$L$23</c:f>
              <c:numCache/>
            </c:numRef>
          </c:val>
          <c:smooth val="0"/>
        </c:ser>
        <c:ser>
          <c:idx val="10"/>
          <c:order val="10"/>
          <c:tx>
            <c:strRef>
              <c:f>Feuil1!$M$15</c:f>
              <c:strCache>
                <c:ptCount val="1"/>
                <c:pt idx="0">
                  <c:v>71106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Feuil1!$B$16:$B$23</c:f>
              <c:numCache/>
            </c:numRef>
          </c:cat>
          <c:val>
            <c:numRef>
              <c:f>Feuil1!$M$16:$M$23</c:f>
              <c:numCache/>
            </c:numRef>
          </c:val>
          <c:smooth val="0"/>
        </c:ser>
        <c:ser>
          <c:idx val="11"/>
          <c:order val="11"/>
          <c:tx>
            <c:strRef>
              <c:f>Feuil1!$N$15</c:f>
              <c:strCache>
                <c:ptCount val="1"/>
                <c:pt idx="0">
                  <c:v>71108</c:v>
                </c:pt>
              </c:strCache>
            </c:strRef>
          </c:tx>
          <c:spPr>
            <a:ln w="25400">
              <a:solidFill>
                <a:srgbClr val="FFFF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Feuil1!$B$16:$B$23</c:f>
              <c:numCache/>
            </c:numRef>
          </c:cat>
          <c:val>
            <c:numRef>
              <c:f>Feuil1!$N$16:$N$23</c:f>
              <c:numCache/>
            </c:numRef>
          </c:val>
          <c:smooth val="0"/>
        </c:ser>
        <c:ser>
          <c:idx val="12"/>
          <c:order val="12"/>
          <c:tx>
            <c:strRef>
              <c:f>Feuil1!$O$15</c:f>
              <c:strCache>
                <c:ptCount val="1"/>
                <c:pt idx="0">
                  <c:v>71110</c:v>
                </c:pt>
              </c:strCache>
            </c:strRef>
          </c:tx>
          <c:spPr>
            <a:ln w="25400">
              <a:solidFill>
                <a:srgbClr val="99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Feuil1!$B$16:$B$23</c:f>
              <c:numCache/>
            </c:numRef>
          </c:cat>
          <c:val>
            <c:numRef>
              <c:f>Feuil1!$O$16:$O$23</c:f>
              <c:numCache/>
            </c:numRef>
          </c:val>
          <c:smooth val="0"/>
        </c:ser>
        <c:ser>
          <c:idx val="13"/>
          <c:order val="13"/>
          <c:tx>
            <c:strRef>
              <c:f>Feuil1!$P$15</c:f>
              <c:strCache>
                <c:ptCount val="1"/>
                <c:pt idx="0">
                  <c:v>71111</c:v>
                </c:pt>
              </c:strCache>
            </c:strRef>
          </c:tx>
          <c:spPr>
            <a:ln w="254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Feuil1!$B$16:$B$23</c:f>
              <c:numCache/>
            </c:numRef>
          </c:cat>
          <c:val>
            <c:numRef>
              <c:f>Feuil1!$P$16:$P$23</c:f>
              <c:numCache/>
            </c:numRef>
          </c:val>
          <c:smooth val="0"/>
        </c:ser>
        <c:ser>
          <c:idx val="14"/>
          <c:order val="14"/>
          <c:tx>
            <c:strRef>
              <c:f>Feuil1!$Q$15</c:f>
              <c:strCache>
                <c:ptCount val="1"/>
                <c:pt idx="0">
                  <c:v>71113</c:v>
                </c:pt>
              </c:strCache>
            </c:strRef>
          </c:tx>
          <c:spPr>
            <a:ln w="25400">
              <a:solidFill>
                <a:srgbClr val="CC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Feuil1!$B$16:$B$23</c:f>
              <c:numCache/>
            </c:numRef>
          </c:cat>
          <c:val>
            <c:numRef>
              <c:f>Feuil1!$Q$16:$Q$23</c:f>
              <c:numCache/>
            </c:numRef>
          </c:val>
          <c:smooth val="0"/>
        </c:ser>
        <c:ser>
          <c:idx val="15"/>
          <c:order val="15"/>
          <c:tx>
            <c:strRef>
              <c:f>Feuil1!$R$15</c:f>
              <c:strCache>
                <c:ptCount val="1"/>
                <c:pt idx="0">
                  <c:v>71115</c:v>
                </c:pt>
              </c:strCache>
            </c:strRef>
          </c:tx>
          <c:spPr>
            <a:ln w="25400">
              <a:solidFill>
                <a:srgbClr val="FFCC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Feuil1!$B$16:$B$23</c:f>
              <c:numCache/>
            </c:numRef>
          </c:cat>
          <c:val>
            <c:numRef>
              <c:f>Feuil1!$R$16:$R$23</c:f>
              <c:numCache/>
            </c:numRef>
          </c:val>
          <c:smooth val="0"/>
        </c:ser>
        <c:ser>
          <c:idx val="16"/>
          <c:order val="16"/>
          <c:tx>
            <c:strRef>
              <c:f>Feuil1!$S$15</c:f>
              <c:strCache>
                <c:ptCount val="1"/>
                <c:pt idx="0">
                  <c:v>71117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Feuil1!$B$16:$B$23</c:f>
              <c:numCache/>
            </c:numRef>
          </c:cat>
          <c:val>
            <c:numRef>
              <c:f>Feuil1!$S$16:$S$23</c:f>
              <c:numCache/>
            </c:numRef>
          </c:val>
          <c:smooth val="0"/>
        </c:ser>
        <c:ser>
          <c:idx val="17"/>
          <c:order val="17"/>
          <c:tx>
            <c:strRef>
              <c:f>Feuil1!$T$15</c:f>
              <c:strCache>
                <c:ptCount val="1"/>
                <c:pt idx="0">
                  <c:v>71845</c:v>
                </c:pt>
              </c:strCache>
            </c:strRef>
          </c:tx>
          <c:spPr>
            <a:ln w="25400">
              <a:solidFill>
                <a:srgbClr val="33CC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Feuil1!$B$16:$B$23</c:f>
              <c:numCache/>
            </c:numRef>
          </c:cat>
          <c:val>
            <c:numRef>
              <c:f>Feuil1!$T$16:$T$23</c:f>
              <c:numCache/>
            </c:numRef>
          </c:val>
          <c:smooth val="0"/>
        </c:ser>
        <c:ser>
          <c:idx val="18"/>
          <c:order val="18"/>
          <c:tx>
            <c:strRef>
              <c:f>Feuil1!$U$15</c:f>
              <c:strCache>
                <c:ptCount val="1"/>
                <c:pt idx="0">
                  <c:v>87001</c:v>
                </c:pt>
              </c:strCache>
            </c:strRef>
          </c:tx>
          <c:spPr>
            <a:ln w="25400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Feuil1!$B$16:$B$23</c:f>
              <c:numCache/>
            </c:numRef>
          </c:cat>
          <c:val>
            <c:numRef>
              <c:f>Feuil1!$U$16:$U$23</c:f>
              <c:numCache/>
            </c:numRef>
          </c:val>
          <c:smooth val="0"/>
        </c:ser>
        <c:ser>
          <c:idx val="19"/>
          <c:order val="19"/>
          <c:tx>
            <c:strRef>
              <c:f>Feuil1!$V$15</c:f>
              <c:strCache>
                <c:ptCount val="1"/>
                <c:pt idx="0">
                  <c:v>87003</c:v>
                </c:pt>
              </c:strCache>
            </c:strRef>
          </c:tx>
          <c:spPr>
            <a:ln w="25400">
              <a:solidFill>
                <a:srgbClr val="CC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Feuil1!$B$16:$B$23</c:f>
              <c:numCache/>
            </c:numRef>
          </c:cat>
          <c:val>
            <c:numRef>
              <c:f>Feuil1!$V$16:$V$23</c:f>
              <c:numCache/>
            </c:numRef>
          </c:val>
          <c:smooth val="0"/>
        </c:ser>
        <c:ser>
          <c:idx val="20"/>
          <c:order val="20"/>
          <c:tx>
            <c:strRef>
              <c:f>Feuil1!$W$15</c:f>
              <c:strCache>
                <c:ptCount val="1"/>
                <c:pt idx="0">
                  <c:v>110020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Feuil1!$B$16:$B$23</c:f>
              <c:numCache/>
            </c:numRef>
          </c:cat>
          <c:val>
            <c:numRef>
              <c:f>Feuil1!$W$16:$W$23</c:f>
              <c:numCache/>
            </c:numRef>
          </c:val>
          <c:smooth val="0"/>
        </c:ser>
        <c:marker val="1"/>
        <c:axId val="21523355"/>
        <c:axId val="59492468"/>
      </c:lineChart>
      <c:catAx>
        <c:axId val="2152335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9492468"/>
        <c:crosses val="autoZero"/>
        <c:auto val="1"/>
        <c:lblOffset val="100"/>
        <c:noMultiLvlLbl val="0"/>
      </c:catAx>
      <c:valAx>
        <c:axId val="594924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Lakotahippus 60300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21523355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5"/>
          <c:y val="0.14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25</xdr:row>
      <xdr:rowOff>66675</xdr:rowOff>
    </xdr:from>
    <xdr:to>
      <xdr:col>11</xdr:col>
      <xdr:colOff>342900</xdr:colOff>
      <xdr:row>54</xdr:row>
      <xdr:rowOff>123825</xdr:rowOff>
    </xdr:to>
    <xdr:graphicFrame>
      <xdr:nvGraphicFramePr>
        <xdr:cNvPr id="1" name="Chart 1"/>
        <xdr:cNvGraphicFramePr/>
      </xdr:nvGraphicFramePr>
      <xdr:xfrm>
        <a:off x="1047750" y="4114800"/>
        <a:ext cx="678180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3"/>
  <sheetViews>
    <sheetView tabSelected="1" workbookViewId="0" topLeftCell="Q1">
      <selection activeCell="Y7" sqref="Y7"/>
    </sheetView>
  </sheetViews>
  <sheetFormatPr defaultColWidth="10.875" defaultRowHeight="12.75" customHeight="1"/>
  <cols>
    <col min="1" max="1" width="10.50390625" style="1" bestFit="1" customWidth="1"/>
    <col min="2" max="2" width="3.125" style="19" bestFit="1" customWidth="1"/>
    <col min="3" max="3" width="12.50390625" style="1" bestFit="1" customWidth="1"/>
    <col min="4" max="4" width="11.00390625" style="1" bestFit="1" customWidth="1"/>
    <col min="5" max="5" width="8.625" style="1" bestFit="1" customWidth="1"/>
    <col min="6" max="6" width="9.125" style="1" bestFit="1" customWidth="1"/>
    <col min="7" max="7" width="10.375" style="1" bestFit="1" customWidth="1"/>
    <col min="8" max="8" width="11.375" style="1" bestFit="1" customWidth="1"/>
    <col min="9" max="9" width="9.00390625" style="1" bestFit="1" customWidth="1"/>
    <col min="10" max="10" width="6.125" style="1" bestFit="1" customWidth="1"/>
    <col min="11" max="11" width="6.50390625" style="1" bestFit="1" customWidth="1"/>
    <col min="12" max="13" width="6.125" style="1" bestFit="1" customWidth="1"/>
    <col min="14" max="18" width="6.50390625" style="1" bestFit="1" customWidth="1"/>
    <col min="19" max="19" width="6.125" style="1" bestFit="1" customWidth="1"/>
    <col min="20" max="20" width="10.50390625" style="1" bestFit="1" customWidth="1"/>
    <col min="21" max="21" width="10.125" style="1" customWidth="1"/>
    <col min="22" max="22" width="11.00390625" style="1" customWidth="1"/>
    <col min="23" max="16384" width="10.875" style="1" customWidth="1"/>
  </cols>
  <sheetData>
    <row r="1" spans="7:22" ht="12.75" customHeight="1">
      <c r="G1" s="3"/>
      <c r="H1" s="2" t="s">
        <v>18</v>
      </c>
      <c r="I1" s="20"/>
      <c r="T1" s="3" t="s">
        <v>18</v>
      </c>
      <c r="U1" s="2"/>
      <c r="V1" s="2"/>
    </row>
    <row r="2" spans="3:23" ht="12.75" customHeight="1">
      <c r="C2" s="1" t="s">
        <v>0</v>
      </c>
      <c r="D2" s="1" t="s">
        <v>0</v>
      </c>
      <c r="E2" s="1" t="s">
        <v>0</v>
      </c>
      <c r="F2" s="1" t="s">
        <v>0</v>
      </c>
      <c r="G2" s="1" t="s">
        <v>4</v>
      </c>
      <c r="H2" s="21" t="s">
        <v>6</v>
      </c>
      <c r="I2" s="5" t="s">
        <v>6</v>
      </c>
      <c r="J2" s="21" t="s">
        <v>6</v>
      </c>
      <c r="K2" s="21" t="s">
        <v>6</v>
      </c>
      <c r="L2" s="21" t="s">
        <v>6</v>
      </c>
      <c r="M2" s="21" t="s">
        <v>6</v>
      </c>
      <c r="N2" s="21" t="s">
        <v>6</v>
      </c>
      <c r="O2" s="21" t="s">
        <v>6</v>
      </c>
      <c r="P2" s="21" t="s">
        <v>6</v>
      </c>
      <c r="Q2" s="21" t="s">
        <v>6</v>
      </c>
      <c r="R2" s="21" t="s">
        <v>6</v>
      </c>
      <c r="S2" s="21" t="s">
        <v>6</v>
      </c>
      <c r="T2" s="7" t="s">
        <v>6</v>
      </c>
      <c r="U2" s="7" t="s">
        <v>6</v>
      </c>
      <c r="V2" s="7" t="s">
        <v>10</v>
      </c>
      <c r="W2" s="21" t="s">
        <v>6</v>
      </c>
    </row>
    <row r="3" spans="3:23" ht="12.75" customHeight="1">
      <c r="C3" s="3"/>
      <c r="D3" s="3"/>
      <c r="E3" s="9" t="s">
        <v>1</v>
      </c>
      <c r="F3" s="9" t="s">
        <v>2</v>
      </c>
      <c r="G3" s="1" t="s">
        <v>5</v>
      </c>
      <c r="H3" s="1" t="s">
        <v>15</v>
      </c>
      <c r="I3" s="1" t="s">
        <v>7</v>
      </c>
      <c r="J3" s="9" t="s">
        <v>17</v>
      </c>
      <c r="K3" s="9" t="s">
        <v>17</v>
      </c>
      <c r="L3" s="9" t="s">
        <v>17</v>
      </c>
      <c r="M3" s="9" t="s">
        <v>17</v>
      </c>
      <c r="N3" s="9" t="s">
        <v>17</v>
      </c>
      <c r="O3" s="9" t="s">
        <v>17</v>
      </c>
      <c r="P3" s="9" t="s">
        <v>17</v>
      </c>
      <c r="Q3" s="9" t="s">
        <v>17</v>
      </c>
      <c r="R3" s="9" t="s">
        <v>17</v>
      </c>
      <c r="S3" s="9" t="s">
        <v>17</v>
      </c>
      <c r="T3" s="7" t="s">
        <v>19</v>
      </c>
      <c r="U3" s="7" t="s">
        <v>11</v>
      </c>
      <c r="V3" s="7" t="s">
        <v>11</v>
      </c>
      <c r="W3" s="9" t="s">
        <v>17</v>
      </c>
    </row>
    <row r="4" spans="3:23" ht="12.75" customHeight="1">
      <c r="C4" s="3"/>
      <c r="D4" s="3"/>
      <c r="E4" s="3"/>
      <c r="F4" s="3"/>
      <c r="G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2"/>
      <c r="U4" s="2" t="s">
        <v>12</v>
      </c>
      <c r="V4" s="2" t="s">
        <v>12</v>
      </c>
      <c r="W4" s="22"/>
    </row>
    <row r="5" spans="1:23" ht="12.75" customHeight="1">
      <c r="A5" s="3" t="s">
        <v>9</v>
      </c>
      <c r="C5" s="3" t="s">
        <v>14</v>
      </c>
      <c r="D5" s="3"/>
      <c r="E5" s="3"/>
      <c r="F5" s="3"/>
      <c r="G5" s="3"/>
      <c r="H5" s="9" t="s">
        <v>16</v>
      </c>
      <c r="I5" s="3" t="s">
        <v>8</v>
      </c>
      <c r="J5" s="3"/>
      <c r="K5" s="3"/>
      <c r="L5" s="3"/>
      <c r="M5" s="3"/>
      <c r="N5" s="3"/>
      <c r="O5" s="3"/>
      <c r="P5" s="3"/>
      <c r="Q5" s="3"/>
      <c r="R5" s="3"/>
      <c r="S5" s="3"/>
      <c r="T5" s="2"/>
      <c r="U5" s="2" t="s">
        <v>13</v>
      </c>
      <c r="V5" s="2" t="s">
        <v>13</v>
      </c>
      <c r="W5" s="22"/>
    </row>
    <row r="6" spans="1:25" s="19" customFormat="1" ht="12.75" customHeight="1">
      <c r="A6" s="3">
        <v>60300</v>
      </c>
      <c r="C6" s="9">
        <v>1352</v>
      </c>
      <c r="D6" s="9">
        <v>42440</v>
      </c>
      <c r="E6" s="9">
        <v>42450</v>
      </c>
      <c r="F6" s="9">
        <v>42447</v>
      </c>
      <c r="G6" s="9">
        <v>60351</v>
      </c>
      <c r="H6" s="3">
        <v>69550</v>
      </c>
      <c r="I6" s="3">
        <v>69561</v>
      </c>
      <c r="J6" s="9">
        <v>71102</v>
      </c>
      <c r="K6" s="9">
        <v>71104</v>
      </c>
      <c r="L6" s="9">
        <v>71105</v>
      </c>
      <c r="M6" s="9">
        <v>71106</v>
      </c>
      <c r="N6" s="9">
        <v>71108</v>
      </c>
      <c r="O6" s="9">
        <v>71110</v>
      </c>
      <c r="P6" s="9">
        <v>71111</v>
      </c>
      <c r="Q6" s="9">
        <v>71113</v>
      </c>
      <c r="R6" s="9">
        <v>71115</v>
      </c>
      <c r="S6" s="9">
        <v>71117</v>
      </c>
      <c r="T6" s="2">
        <v>71845</v>
      </c>
      <c r="U6" s="2">
        <v>87001</v>
      </c>
      <c r="V6" s="2">
        <v>87003</v>
      </c>
      <c r="W6" s="10">
        <v>110020</v>
      </c>
      <c r="X6" s="9" t="s">
        <v>20</v>
      </c>
      <c r="Y6" s="1" t="s">
        <v>3</v>
      </c>
    </row>
    <row r="7" spans="1:25" s="12" customFormat="1" ht="12.75" customHeight="1">
      <c r="A7" s="4">
        <v>134</v>
      </c>
      <c r="B7" s="19">
        <v>5</v>
      </c>
      <c r="C7" s="11"/>
      <c r="D7" s="12">
        <v>160</v>
      </c>
      <c r="E7" s="12">
        <v>170</v>
      </c>
      <c r="G7" s="12">
        <v>155</v>
      </c>
      <c r="H7" s="13">
        <v>127</v>
      </c>
      <c r="I7" s="5"/>
      <c r="J7" s="5">
        <v>156</v>
      </c>
      <c r="K7" s="5"/>
      <c r="L7" s="5">
        <v>153</v>
      </c>
      <c r="M7" s="5">
        <v>167</v>
      </c>
      <c r="N7" s="5"/>
      <c r="O7" s="5"/>
      <c r="P7" s="5"/>
      <c r="Q7" s="5"/>
      <c r="R7" s="5"/>
      <c r="S7" s="5"/>
      <c r="T7" s="1"/>
      <c r="U7" s="5">
        <v>146</v>
      </c>
      <c r="V7" s="7">
        <v>156</v>
      </c>
      <c r="W7" s="5"/>
      <c r="X7" s="23">
        <f aca="true" t="shared" si="0" ref="X7:X14">AVERAGE(C7:W7)</f>
        <v>154.44444444444446</v>
      </c>
      <c r="Y7" s="5">
        <f aca="true" t="shared" si="1" ref="Y7:Y14">COUNT(C7:W7)</f>
        <v>9</v>
      </c>
    </row>
    <row r="8" spans="1:25" ht="12.75" customHeight="1">
      <c r="A8" s="5">
        <v>220</v>
      </c>
      <c r="B8" s="19">
        <v>23</v>
      </c>
      <c r="C8" s="11"/>
      <c r="D8" s="5">
        <v>238</v>
      </c>
      <c r="E8" s="5">
        <v>274</v>
      </c>
      <c r="F8" s="5">
        <v>252</v>
      </c>
      <c r="G8" s="5">
        <v>255</v>
      </c>
      <c r="H8" s="14">
        <v>235.2</v>
      </c>
      <c r="I8" s="5">
        <v>216</v>
      </c>
      <c r="J8" s="5"/>
      <c r="K8" s="5">
        <v>255</v>
      </c>
      <c r="L8" s="5"/>
      <c r="M8" s="5"/>
      <c r="N8" s="5"/>
      <c r="O8" s="5"/>
      <c r="P8" s="5">
        <v>240</v>
      </c>
      <c r="Q8" s="5"/>
      <c r="R8" s="5"/>
      <c r="S8" s="5"/>
      <c r="U8" s="7">
        <v>222</v>
      </c>
      <c r="V8" s="7">
        <v>240</v>
      </c>
      <c r="W8" s="5"/>
      <c r="X8" s="23">
        <f t="shared" si="0"/>
        <v>242.71999999999997</v>
      </c>
      <c r="Y8" s="5">
        <f t="shared" si="1"/>
        <v>10</v>
      </c>
    </row>
    <row r="9" spans="1:25" ht="12.75" customHeight="1">
      <c r="A9" s="6">
        <v>72</v>
      </c>
      <c r="B9" s="19">
        <v>2</v>
      </c>
      <c r="C9" s="16"/>
      <c r="D9" s="16">
        <v>88</v>
      </c>
      <c r="E9" s="5">
        <v>92</v>
      </c>
      <c r="F9" s="5">
        <v>90</v>
      </c>
      <c r="G9" s="5">
        <v>93</v>
      </c>
      <c r="H9" s="17">
        <v>91.2</v>
      </c>
      <c r="I9" s="7">
        <v>85</v>
      </c>
      <c r="J9" s="5">
        <v>98</v>
      </c>
      <c r="K9" s="5">
        <v>93</v>
      </c>
      <c r="L9" s="5">
        <v>90</v>
      </c>
      <c r="M9" s="5">
        <v>95</v>
      </c>
      <c r="N9" s="5">
        <v>93</v>
      </c>
      <c r="O9" s="5">
        <v>92</v>
      </c>
      <c r="P9" s="5">
        <v>86</v>
      </c>
      <c r="Q9" s="5"/>
      <c r="R9" s="5">
        <v>90</v>
      </c>
      <c r="S9" s="5"/>
      <c r="T9" s="17"/>
      <c r="U9" s="6">
        <v>87</v>
      </c>
      <c r="V9" s="15">
        <v>80</v>
      </c>
      <c r="W9" s="5">
        <v>91</v>
      </c>
      <c r="X9" s="23">
        <f t="shared" si="0"/>
        <v>90.24705882352941</v>
      </c>
      <c r="Y9" s="5">
        <f t="shared" si="1"/>
        <v>17</v>
      </c>
    </row>
    <row r="10" spans="1:25" ht="12.75" customHeight="1">
      <c r="A10" s="7">
        <v>70</v>
      </c>
      <c r="B10" s="19">
        <v>1</v>
      </c>
      <c r="C10" s="5"/>
      <c r="D10" s="7">
        <v>75</v>
      </c>
      <c r="E10" s="5">
        <v>90</v>
      </c>
      <c r="F10" s="5">
        <v>90</v>
      </c>
      <c r="G10" s="5">
        <v>80</v>
      </c>
      <c r="H10" s="13">
        <v>73</v>
      </c>
      <c r="I10" s="5">
        <v>70</v>
      </c>
      <c r="J10" s="5"/>
      <c r="K10" s="5">
        <v>74</v>
      </c>
      <c r="L10" s="5"/>
      <c r="M10" s="5"/>
      <c r="N10" s="5">
        <v>77</v>
      </c>
      <c r="O10" s="5">
        <v>81</v>
      </c>
      <c r="P10" s="5">
        <v>77</v>
      </c>
      <c r="Q10" s="5">
        <v>79</v>
      </c>
      <c r="R10" s="5">
        <v>82</v>
      </c>
      <c r="S10" s="5">
        <v>71.5</v>
      </c>
      <c r="T10" s="13">
        <v>104.5</v>
      </c>
      <c r="U10" s="7">
        <v>70</v>
      </c>
      <c r="V10" s="7">
        <v>68</v>
      </c>
      <c r="W10" s="5">
        <v>73</v>
      </c>
      <c r="X10" s="23">
        <f t="shared" si="0"/>
        <v>78.52941176470588</v>
      </c>
      <c r="Y10" s="5">
        <f t="shared" si="1"/>
        <v>17</v>
      </c>
    </row>
    <row r="11" spans="1:25" ht="12.75" customHeight="1">
      <c r="A11" s="7">
        <v>33</v>
      </c>
      <c r="B11" s="19">
        <v>15</v>
      </c>
      <c r="C11" s="11"/>
      <c r="D11" s="5">
        <v>50</v>
      </c>
      <c r="E11" s="5">
        <v>50</v>
      </c>
      <c r="F11" s="5">
        <v>46</v>
      </c>
      <c r="G11" s="5">
        <v>48</v>
      </c>
      <c r="H11" s="13">
        <v>37.8</v>
      </c>
      <c r="I11" s="5">
        <v>43</v>
      </c>
      <c r="J11" s="5"/>
      <c r="K11" s="5">
        <v>43</v>
      </c>
      <c r="L11" s="5"/>
      <c r="M11" s="5"/>
      <c r="N11" s="5">
        <v>43</v>
      </c>
      <c r="O11" s="5">
        <v>42</v>
      </c>
      <c r="P11" s="5">
        <v>38</v>
      </c>
      <c r="Q11" s="5">
        <v>42</v>
      </c>
      <c r="R11" s="5">
        <v>42</v>
      </c>
      <c r="S11" s="5">
        <v>40</v>
      </c>
      <c r="U11" s="7">
        <v>38</v>
      </c>
      <c r="V11" s="7">
        <v>40</v>
      </c>
      <c r="W11" s="5">
        <v>44</v>
      </c>
      <c r="X11" s="23">
        <f t="shared" si="0"/>
        <v>42.925</v>
      </c>
      <c r="Y11" s="5">
        <f t="shared" si="1"/>
        <v>16</v>
      </c>
    </row>
    <row r="12" spans="1:25" ht="12.75" customHeight="1">
      <c r="A12" s="7">
        <v>107</v>
      </c>
      <c r="B12" s="19">
        <v>9</v>
      </c>
      <c r="C12" s="11"/>
      <c r="D12" s="18">
        <v>127</v>
      </c>
      <c r="E12" s="5">
        <v>120</v>
      </c>
      <c r="F12" s="5">
        <v>126</v>
      </c>
      <c r="G12" s="5">
        <v>128</v>
      </c>
      <c r="H12" s="13">
        <v>113.4</v>
      </c>
      <c r="I12" s="17">
        <v>104</v>
      </c>
      <c r="J12" s="5">
        <v>131</v>
      </c>
      <c r="K12" s="5">
        <v>122</v>
      </c>
      <c r="L12" s="5">
        <v>118</v>
      </c>
      <c r="M12" s="5">
        <v>125</v>
      </c>
      <c r="N12" s="24">
        <v>126</v>
      </c>
      <c r="O12" s="5">
        <v>122</v>
      </c>
      <c r="P12" s="16">
        <v>116</v>
      </c>
      <c r="Q12" s="5">
        <v>131</v>
      </c>
      <c r="R12" s="5">
        <v>124</v>
      </c>
      <c r="S12" s="5">
        <v>122</v>
      </c>
      <c r="T12" s="13">
        <v>158.5</v>
      </c>
      <c r="U12" s="7">
        <v>119</v>
      </c>
      <c r="V12" s="7">
        <v>121</v>
      </c>
      <c r="W12" s="5">
        <v>127</v>
      </c>
      <c r="X12" s="23">
        <f t="shared" si="0"/>
        <v>124.045</v>
      </c>
      <c r="Y12" s="5">
        <f t="shared" si="1"/>
        <v>20</v>
      </c>
    </row>
    <row r="13" spans="1:25" ht="12.75" customHeight="1">
      <c r="A13" s="8">
        <v>83</v>
      </c>
      <c r="B13" s="19">
        <v>30</v>
      </c>
      <c r="C13" s="5">
        <v>76</v>
      </c>
      <c r="D13" s="5">
        <v>67</v>
      </c>
      <c r="E13" s="5">
        <v>70</v>
      </c>
      <c r="F13" s="5">
        <v>75</v>
      </c>
      <c r="G13" s="5">
        <v>75</v>
      </c>
      <c r="H13" s="17">
        <v>62.4</v>
      </c>
      <c r="I13" s="5">
        <v>62</v>
      </c>
      <c r="J13" s="5"/>
      <c r="K13" s="5">
        <v>78</v>
      </c>
      <c r="L13" s="5"/>
      <c r="M13" s="5"/>
      <c r="N13" s="5">
        <v>74</v>
      </c>
      <c r="O13" s="5">
        <v>74</v>
      </c>
      <c r="P13" s="5">
        <v>71</v>
      </c>
      <c r="Q13" s="5">
        <v>73</v>
      </c>
      <c r="R13" s="5">
        <v>73</v>
      </c>
      <c r="S13" s="5"/>
      <c r="T13" s="13">
        <v>71.6</v>
      </c>
      <c r="U13" s="7">
        <v>56</v>
      </c>
      <c r="V13" s="7">
        <v>73</v>
      </c>
      <c r="W13" s="5">
        <v>68</v>
      </c>
      <c r="X13" s="23">
        <f t="shared" si="0"/>
        <v>70.52941176470588</v>
      </c>
      <c r="Y13" s="5">
        <f t="shared" si="1"/>
        <v>17</v>
      </c>
    </row>
    <row r="14" spans="1:25" ht="12.75" customHeight="1">
      <c r="A14" s="8">
        <v>107</v>
      </c>
      <c r="B14" s="19">
        <v>31</v>
      </c>
      <c r="C14" s="5">
        <v>145</v>
      </c>
      <c r="D14" s="5">
        <v>130</v>
      </c>
      <c r="E14" s="5">
        <v>167</v>
      </c>
      <c r="F14" s="5">
        <v>145</v>
      </c>
      <c r="G14" s="5">
        <v>155</v>
      </c>
      <c r="H14" s="17">
        <v>132.2</v>
      </c>
      <c r="I14" s="5">
        <v>129</v>
      </c>
      <c r="J14" s="5"/>
      <c r="K14" s="5">
        <v>153</v>
      </c>
      <c r="L14" s="5"/>
      <c r="M14" s="5"/>
      <c r="N14" s="5">
        <v>146</v>
      </c>
      <c r="O14" s="5">
        <v>151</v>
      </c>
      <c r="P14" s="5">
        <v>138</v>
      </c>
      <c r="Q14" s="5">
        <v>147</v>
      </c>
      <c r="R14" s="5"/>
      <c r="S14" s="5"/>
      <c r="T14" s="13">
        <v>173</v>
      </c>
      <c r="U14" s="7">
        <v>134</v>
      </c>
      <c r="V14" s="7">
        <v>129</v>
      </c>
      <c r="W14" s="5"/>
      <c r="X14" s="23">
        <f t="shared" si="0"/>
        <v>144.94666666666666</v>
      </c>
      <c r="Y14" s="5">
        <f t="shared" si="1"/>
        <v>15</v>
      </c>
    </row>
    <row r="15" spans="1:23" s="9" customFormat="1" ht="12.75" customHeight="1">
      <c r="A15" s="2" t="str">
        <f>A5</f>
        <v>Lakotahippus</v>
      </c>
      <c r="C15" s="10">
        <f aca="true" t="shared" si="2" ref="C15:W15">C6</f>
        <v>1352</v>
      </c>
      <c r="D15" s="25">
        <f t="shared" si="2"/>
        <v>42440</v>
      </c>
      <c r="E15" s="9">
        <f t="shared" si="2"/>
        <v>42450</v>
      </c>
      <c r="F15" s="9">
        <f t="shared" si="2"/>
        <v>42447</v>
      </c>
      <c r="G15" s="9">
        <f t="shared" si="2"/>
        <v>60351</v>
      </c>
      <c r="H15" s="10">
        <f t="shared" si="2"/>
        <v>69550</v>
      </c>
      <c r="I15" s="9">
        <f t="shared" si="2"/>
        <v>69561</v>
      </c>
      <c r="J15" s="9">
        <f t="shared" si="2"/>
        <v>71102</v>
      </c>
      <c r="K15" s="9">
        <f t="shared" si="2"/>
        <v>71104</v>
      </c>
      <c r="L15" s="9">
        <f t="shared" si="2"/>
        <v>71105</v>
      </c>
      <c r="M15" s="9">
        <f t="shared" si="2"/>
        <v>71106</v>
      </c>
      <c r="N15" s="9">
        <f t="shared" si="2"/>
        <v>71108</v>
      </c>
      <c r="O15" s="9">
        <f t="shared" si="2"/>
        <v>71110</v>
      </c>
      <c r="P15" s="9">
        <f t="shared" si="2"/>
        <v>71111</v>
      </c>
      <c r="Q15" s="9">
        <f t="shared" si="2"/>
        <v>71113</v>
      </c>
      <c r="R15" s="9">
        <f t="shared" si="2"/>
        <v>71115</v>
      </c>
      <c r="S15" s="9">
        <f t="shared" si="2"/>
        <v>71117</v>
      </c>
      <c r="T15" s="10">
        <f>T6</f>
        <v>71845</v>
      </c>
      <c r="U15" s="9">
        <f t="shared" si="2"/>
        <v>87001</v>
      </c>
      <c r="V15" s="10">
        <f t="shared" si="2"/>
        <v>87003</v>
      </c>
      <c r="W15" s="9">
        <f t="shared" si="2"/>
        <v>110020</v>
      </c>
    </row>
    <row r="16" spans="1:23" s="12" customFormat="1" ht="12.75" customHeight="1">
      <c r="A16" s="26">
        <f aca="true" t="shared" si="3" ref="A16:A23">LOG10(A7)</f>
        <v>2.1271047983648073</v>
      </c>
      <c r="B16" s="19">
        <v>5</v>
      </c>
      <c r="C16" s="27"/>
      <c r="D16" s="26">
        <f aca="true" t="shared" si="4" ref="D16:D23">LOG10(D7)-$A16</f>
        <v>0.07701518429111731</v>
      </c>
      <c r="E16" s="26">
        <f aca="true" t="shared" si="5" ref="E16:E23">LOG10(E7)-$A16</f>
        <v>0.10334412301346685</v>
      </c>
      <c r="G16" s="26">
        <f aca="true" t="shared" si="6" ref="G16:I23">LOG10(G7)-$A16</f>
        <v>0.06322689980548413</v>
      </c>
      <c r="H16" s="26">
        <f aca="true" t="shared" si="7" ref="H16:H23">LOG10(H7)-$A16</f>
        <v>-0.023301077408850457</v>
      </c>
      <c r="I16" s="26"/>
      <c r="J16" s="26">
        <f>LOG10(J7)-$A16</f>
        <v>0.06601979998965435</v>
      </c>
      <c r="K16" s="26"/>
      <c r="L16" s="26">
        <f>LOG10(L7)-$A16</f>
        <v>0.05758663245279161</v>
      </c>
      <c r="M16" s="26">
        <f>LOG10(M7)-$A16</f>
        <v>0.09561167278277605</v>
      </c>
      <c r="N16" s="26"/>
      <c r="O16" s="26"/>
      <c r="P16" s="26"/>
      <c r="Q16" s="1"/>
      <c r="R16" s="1"/>
      <c r="S16" s="1"/>
      <c r="T16" s="1"/>
      <c r="U16" s="26">
        <f aca="true" t="shared" si="8" ref="U16:U23">LOG10(U7)-$A16</f>
        <v>0.03724805741962989</v>
      </c>
      <c r="V16" s="26">
        <f aca="true" t="shared" si="9" ref="V16:V23">LOG10(V7)-$A16</f>
        <v>0.06601979998965435</v>
      </c>
      <c r="W16" s="1"/>
    </row>
    <row r="17" spans="1:22" ht="12.75" customHeight="1">
      <c r="A17" s="26">
        <f t="shared" si="3"/>
        <v>2.342422680822206</v>
      </c>
      <c r="B17" s="19">
        <v>23</v>
      </c>
      <c r="C17" s="26"/>
      <c r="D17" s="26">
        <f t="shared" si="4"/>
        <v>0.03415427623430567</v>
      </c>
      <c r="E17" s="26">
        <f t="shared" si="5"/>
        <v>0.09532788199818176</v>
      </c>
      <c r="F17" s="26">
        <f aca="true" t="shared" si="10" ref="F17:F23">LOG10(F8)-$A17</f>
        <v>0.05897785995933802</v>
      </c>
      <c r="G17" s="26">
        <f t="shared" si="6"/>
        <v>0.06411749961174884</v>
      </c>
      <c r="H17" s="26">
        <f t="shared" si="7"/>
        <v>0.029014636581894404</v>
      </c>
      <c r="I17" s="26">
        <f t="shared" si="6"/>
        <v>-0.007968929671275049</v>
      </c>
      <c r="J17" s="26"/>
      <c r="K17" s="26">
        <f aca="true" t="shared" si="11" ref="K17:K23">LOG10(K8)-$A17</f>
        <v>0.06411749961174884</v>
      </c>
      <c r="L17" s="26"/>
      <c r="M17" s="26"/>
      <c r="N17" s="26"/>
      <c r="O17" s="26"/>
      <c r="P17" s="26">
        <f aca="true" t="shared" si="12" ref="P17:P23">LOG10(P8)-$A17</f>
        <v>0.03778856088939975</v>
      </c>
      <c r="U17" s="26">
        <f t="shared" si="8"/>
        <v>0.003930293628432224</v>
      </c>
      <c r="V17" s="26">
        <f t="shared" si="9"/>
        <v>0.03778856088939975</v>
      </c>
    </row>
    <row r="18" spans="1:23" ht="12.75" customHeight="1">
      <c r="A18" s="26">
        <f t="shared" si="3"/>
        <v>1.8573324964312685</v>
      </c>
      <c r="B18" s="19">
        <v>2</v>
      </c>
      <c r="C18" s="26"/>
      <c r="D18" s="26">
        <f t="shared" si="4"/>
        <v>0.08715017571890016</v>
      </c>
      <c r="E18" s="26">
        <f t="shared" si="5"/>
        <v>0.10645533091428683</v>
      </c>
      <c r="F18" s="26">
        <f t="shared" si="10"/>
        <v>0.09691001300805624</v>
      </c>
      <c r="G18" s="26">
        <f t="shared" si="6"/>
        <v>0.11115045212266672</v>
      </c>
      <c r="H18" s="26">
        <f t="shared" si="7"/>
        <v>0.10266234189714774</v>
      </c>
      <c r="I18" s="26">
        <f t="shared" si="6"/>
        <v>0.07208642928302433</v>
      </c>
      <c r="J18" s="26">
        <f>LOG10(J9)-$A18</f>
        <v>0.13389357926122636</v>
      </c>
      <c r="K18" s="26">
        <f t="shared" si="11"/>
        <v>0.11115045212266672</v>
      </c>
      <c r="L18" s="26">
        <f>LOG10(L9)-$A18</f>
        <v>0.09691001300805624</v>
      </c>
      <c r="M18" s="26">
        <f>LOG10(M9)-$A18</f>
        <v>0.12039110885757909</v>
      </c>
      <c r="N18" s="26">
        <f>LOG10(N9)-$A18</f>
        <v>0.11115045212266672</v>
      </c>
      <c r="O18" s="26">
        <f>LOG10(O9)-$A18</f>
        <v>0.10645533091428683</v>
      </c>
      <c r="P18" s="26">
        <f t="shared" si="12"/>
        <v>0.07716595481229893</v>
      </c>
      <c r="R18" s="26">
        <f>LOG10(R9)-$A18</f>
        <v>0.09691001300805624</v>
      </c>
      <c r="T18" s="26">
        <f>LOG10(T10)-$A18</f>
        <v>0.161783794015804</v>
      </c>
      <c r="U18" s="26">
        <f t="shared" si="8"/>
        <v>0.08218675618734994</v>
      </c>
      <c r="V18" s="26">
        <f t="shared" si="9"/>
        <v>0.045757490560674796</v>
      </c>
      <c r="W18" s="26">
        <f>LOG10(W9)-$A18</f>
        <v>0.1017088958898249</v>
      </c>
    </row>
    <row r="19" spans="1:23" ht="12.75" customHeight="1">
      <c r="A19" s="26">
        <f t="shared" si="3"/>
        <v>1.845098040014257</v>
      </c>
      <c r="B19" s="19">
        <v>1</v>
      </c>
      <c r="C19" s="26"/>
      <c r="D19" s="26">
        <f t="shared" si="4"/>
        <v>0.02996322337744295</v>
      </c>
      <c r="E19" s="26">
        <f t="shared" si="5"/>
        <v>0.10914446942506784</v>
      </c>
      <c r="F19" s="26">
        <f t="shared" si="10"/>
        <v>0.10914446942506784</v>
      </c>
      <c r="G19" s="26">
        <f t="shared" si="6"/>
        <v>0.05799194697768639</v>
      </c>
      <c r="H19" s="26">
        <f t="shared" si="7"/>
        <v>0.018224820106198747</v>
      </c>
      <c r="I19" s="26">
        <f t="shared" si="6"/>
        <v>0</v>
      </c>
      <c r="J19" s="26"/>
      <c r="K19" s="26">
        <f t="shared" si="11"/>
        <v>0.024133679716719314</v>
      </c>
      <c r="L19" s="26"/>
      <c r="M19" s="26"/>
      <c r="N19" s="26">
        <f aca="true" t="shared" si="13" ref="N19:O23">LOG10(N10)-$A19</f>
        <v>0.04139268515822492</v>
      </c>
      <c r="O19" s="26">
        <f t="shared" si="13"/>
        <v>0.06338697886439304</v>
      </c>
      <c r="P19" s="26">
        <f t="shared" si="12"/>
        <v>0.04139268515822492</v>
      </c>
      <c r="Q19" s="26">
        <f>LOG10(Q10)-$A19</f>
        <v>0.05252905127618446</v>
      </c>
      <c r="R19" s="26">
        <f>LOG10(R10)-$A19</f>
        <v>0.06871581236945978</v>
      </c>
      <c r="S19" s="26">
        <f>LOG10(S10)-$A19</f>
        <v>0.009208001786823461</v>
      </c>
      <c r="T19" s="26"/>
      <c r="U19" s="26">
        <f t="shared" si="8"/>
        <v>0</v>
      </c>
      <c r="V19" s="26">
        <f t="shared" si="9"/>
        <v>-0.012589127308020531</v>
      </c>
      <c r="W19" s="26">
        <f>LOG10(W10)-$A19</f>
        <v>0.018224820106198747</v>
      </c>
    </row>
    <row r="20" spans="1:23" ht="12.75" customHeight="1">
      <c r="A20" s="26">
        <f t="shared" si="3"/>
        <v>1.5185139398778875</v>
      </c>
      <c r="B20" s="19">
        <v>15</v>
      </c>
      <c r="C20" s="26"/>
      <c r="D20" s="26">
        <f t="shared" si="4"/>
        <v>0.18045606445813123</v>
      </c>
      <c r="E20" s="26">
        <f t="shared" si="5"/>
        <v>0.18045606445813123</v>
      </c>
      <c r="F20" s="26">
        <f t="shared" si="10"/>
        <v>0.14424389180368657</v>
      </c>
      <c r="G20" s="26">
        <f t="shared" si="6"/>
        <v>0.16272729749769965</v>
      </c>
      <c r="H20" s="26">
        <f t="shared" si="7"/>
        <v>0.0589778599593378</v>
      </c>
      <c r="I20" s="26">
        <f t="shared" si="6"/>
        <v>0.1149545157016989</v>
      </c>
      <c r="J20" s="26"/>
      <c r="K20" s="26">
        <f t="shared" si="11"/>
        <v>0.1149545157016989</v>
      </c>
      <c r="L20" s="26"/>
      <c r="M20" s="26"/>
      <c r="N20" s="26">
        <f t="shared" si="13"/>
        <v>0.1149545157016989</v>
      </c>
      <c r="O20" s="26">
        <f t="shared" si="13"/>
        <v>0.10473535052001304</v>
      </c>
      <c r="P20" s="26">
        <f t="shared" si="12"/>
        <v>0.061269656738922595</v>
      </c>
      <c r="Q20" s="26">
        <f>LOG10(Q11)-$A20</f>
        <v>0.10473535052001304</v>
      </c>
      <c r="R20" s="26">
        <f>LOG10(R11)-$A20</f>
        <v>0.10473535052001304</v>
      </c>
      <c r="S20" s="26">
        <f>LOG10(S11)-$A20</f>
        <v>0.08354605145007477</v>
      </c>
      <c r="U20" s="26">
        <f t="shared" si="8"/>
        <v>0.061269656738922595</v>
      </c>
      <c r="V20" s="26">
        <f t="shared" si="9"/>
        <v>0.08354605145007477</v>
      </c>
      <c r="W20" s="26">
        <f>LOG10(W11)-$A20</f>
        <v>0.1249387366082999</v>
      </c>
    </row>
    <row r="21" spans="1:23" ht="12.75" customHeight="1">
      <c r="A21" s="26">
        <f t="shared" si="3"/>
        <v>2.0293837776852093</v>
      </c>
      <c r="B21" s="19">
        <v>9</v>
      </c>
      <c r="C21" s="26"/>
      <c r="D21" s="26">
        <f t="shared" si="4"/>
        <v>0.07441994327074752</v>
      </c>
      <c r="E21" s="26">
        <f t="shared" si="5"/>
        <v>0.04979746836241539</v>
      </c>
      <c r="F21" s="26">
        <f t="shared" si="10"/>
        <v>0.07098676743235366</v>
      </c>
      <c r="G21" s="26">
        <f t="shared" si="6"/>
        <v>0.07782619196265905</v>
      </c>
      <c r="H21" s="26">
        <f t="shared" si="7"/>
        <v>0.02522927687167842</v>
      </c>
      <c r="I21" s="26">
        <f t="shared" si="6"/>
        <v>-0.012350438386429019</v>
      </c>
      <c r="J21" s="26">
        <f>LOG10(J12)-$A21</f>
        <v>0.08788751797055472</v>
      </c>
      <c r="K21" s="26">
        <f t="shared" si="11"/>
        <v>0.05697605298953912</v>
      </c>
      <c r="L21" s="26">
        <f>LOG10(L12)-$A21</f>
        <v>0.042498229620916206</v>
      </c>
      <c r="M21" s="26">
        <f>LOG10(M12)-$A21</f>
        <v>0.0675262353228474</v>
      </c>
      <c r="N21" s="26">
        <f t="shared" si="13"/>
        <v>0.07098676743235366</v>
      </c>
      <c r="O21" s="26">
        <f t="shared" si="13"/>
        <v>0.05697605298953912</v>
      </c>
      <c r="P21" s="26">
        <f t="shared" si="12"/>
        <v>0.035074211541708866</v>
      </c>
      <c r="Q21" s="26">
        <f>LOG10(Q12)-$A21</f>
        <v>0.08788751797055472</v>
      </c>
      <c r="R21" s="26">
        <f>LOG10(R12)-$A21</f>
        <v>0.06403790747702587</v>
      </c>
      <c r="S21" s="26">
        <f>LOG10(S12)-$A21</f>
        <v>0.05697605298953912</v>
      </c>
      <c r="T21" s="26">
        <f>LOG10(T12)-$A21</f>
        <v>0.17064548886856068</v>
      </c>
      <c r="U21" s="26">
        <f t="shared" si="8"/>
        <v>0.04616318370732131</v>
      </c>
      <c r="V21" s="26">
        <f t="shared" si="9"/>
        <v>0.053401592631241</v>
      </c>
      <c r="W21" s="26">
        <f>LOG10(W12)-$A21</f>
        <v>0.07441994327074752</v>
      </c>
    </row>
    <row r="22" spans="1:23" ht="12.75" customHeight="1">
      <c r="A22" s="26">
        <f t="shared" si="3"/>
        <v>1.919078092376074</v>
      </c>
      <c r="B22" s="19">
        <v>30</v>
      </c>
      <c r="C22" s="26">
        <f>LOG10(C13)-$A22</f>
        <v>-0.038264500095282594</v>
      </c>
      <c r="D22" s="26">
        <f t="shared" si="4"/>
        <v>-0.09300328967524774</v>
      </c>
      <c r="E22" s="26">
        <f t="shared" si="5"/>
        <v>-0.07398005236181704</v>
      </c>
      <c r="F22" s="26">
        <f t="shared" si="10"/>
        <v>-0.04401682898437409</v>
      </c>
      <c r="G22" s="26">
        <f t="shared" si="6"/>
        <v>-0.04401682898437409</v>
      </c>
      <c r="H22" s="26">
        <f t="shared" si="7"/>
        <v>-0.12389350269365007</v>
      </c>
      <c r="I22" s="26">
        <f t="shared" si="6"/>
        <v>-0.12668640287782007</v>
      </c>
      <c r="J22" s="26"/>
      <c r="K22" s="26">
        <f t="shared" si="11"/>
        <v>-0.02698348968559361</v>
      </c>
      <c r="L22" s="26"/>
      <c r="M22" s="26"/>
      <c r="N22" s="26">
        <f t="shared" si="13"/>
        <v>-0.049846372645097725</v>
      </c>
      <c r="O22" s="26">
        <f t="shared" si="13"/>
        <v>-0.049846372645097725</v>
      </c>
      <c r="P22" s="26">
        <f t="shared" si="12"/>
        <v>-0.06781974365699872</v>
      </c>
      <c r="Q22" s="26">
        <f>LOG10(Q13)-$A22</f>
        <v>-0.05575523225561829</v>
      </c>
      <c r="R22" s="26">
        <f>LOG10(R13)-$A22</f>
        <v>-0.05575523225561829</v>
      </c>
      <c r="T22" s="26">
        <f>LOG10(T13)-$A22</f>
        <v>-0.06416507006821859</v>
      </c>
      <c r="U22" s="26">
        <f t="shared" si="8"/>
        <v>-0.1708900653698735</v>
      </c>
      <c r="V22" s="26">
        <f t="shared" si="9"/>
        <v>-0.05575523225561829</v>
      </c>
      <c r="W22" s="26">
        <f>LOG10(W13)-$A22</f>
        <v>-0.08656917966983757</v>
      </c>
    </row>
    <row r="23" spans="1:22" ht="12.75" customHeight="1">
      <c r="A23" s="26">
        <f t="shared" si="3"/>
        <v>2.0293837776852093</v>
      </c>
      <c r="B23" s="19">
        <v>31</v>
      </c>
      <c r="C23" s="26">
        <f>LOG10(C14)-$A23</f>
        <v>0.13198422454976555</v>
      </c>
      <c r="D23" s="26">
        <f t="shared" si="4"/>
        <v>0.08455957462162722</v>
      </c>
      <c r="E23" s="26">
        <f t="shared" si="5"/>
        <v>0.19333269346237403</v>
      </c>
      <c r="F23" s="26">
        <f t="shared" si="10"/>
        <v>0.13198422454976555</v>
      </c>
      <c r="G23" s="26">
        <f t="shared" si="6"/>
        <v>0.1609479204850821</v>
      </c>
      <c r="H23" s="26">
        <f t="shared" si="7"/>
        <v>0.09184767746441214</v>
      </c>
      <c r="I23" s="26">
        <f t="shared" si="6"/>
        <v>0.08120593261403952</v>
      </c>
      <c r="J23" s="26"/>
      <c r="K23" s="26">
        <f t="shared" si="11"/>
        <v>0.1553076531323896</v>
      </c>
      <c r="L23" s="26"/>
      <c r="M23" s="26"/>
      <c r="N23" s="26">
        <f t="shared" si="13"/>
        <v>0.13496907809922787</v>
      </c>
      <c r="O23" s="26">
        <f t="shared" si="13"/>
        <v>0.14959316960795999</v>
      </c>
      <c r="P23" s="26">
        <f t="shared" si="12"/>
        <v>0.1104953087160272</v>
      </c>
      <c r="Q23" s="26">
        <f>LOG10(Q14)-$A23</f>
        <v>0.13793355706296673</v>
      </c>
      <c r="T23" s="26">
        <f>LOG10(T14)-$A23</f>
        <v>0.2086623254435862</v>
      </c>
      <c r="U23" s="26">
        <f t="shared" si="8"/>
        <v>0.09772102067959798</v>
      </c>
      <c r="V23" s="26">
        <f t="shared" si="9"/>
        <v>0.08120593261403952</v>
      </c>
    </row>
    <row r="24" spans="1:3" ht="12.75" customHeight="1">
      <c r="A24" s="26"/>
      <c r="C24" s="26"/>
    </row>
    <row r="26" ht="12.75" customHeight="1">
      <c r="L26" s="19"/>
    </row>
    <row r="27" ht="12.75" customHeight="1">
      <c r="L27" s="26"/>
    </row>
    <row r="28" ht="12.75" customHeight="1">
      <c r="L28" s="26"/>
    </row>
    <row r="29" ht="12.75" customHeight="1">
      <c r="L29" s="26"/>
    </row>
    <row r="30" ht="12.75" customHeight="1">
      <c r="L30" s="26"/>
    </row>
    <row r="31" ht="12.75" customHeight="1">
      <c r="L31" s="26"/>
    </row>
    <row r="32" ht="12.75" customHeight="1">
      <c r="L32" s="26"/>
    </row>
    <row r="33" ht="12.75" customHeight="1">
      <c r="L33" s="26"/>
    </row>
    <row r="34" ht="12.75" customHeight="1">
      <c r="L34" s="19"/>
    </row>
    <row r="44" ht="12.75" customHeight="1">
      <c r="L44" s="26"/>
    </row>
    <row r="45" ht="12.75" customHeight="1">
      <c r="L45" s="26"/>
    </row>
    <row r="46" ht="12.75" customHeight="1">
      <c r="L46" s="26"/>
    </row>
    <row r="53" ht="12.75" customHeight="1">
      <c r="L53" s="28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dcterms:created xsi:type="dcterms:W3CDTF">2010-02-11T16:03:50Z</dcterms:created>
  <cp:category/>
  <cp:version/>
  <cp:contentType/>
  <cp:contentStatus/>
</cp:coreProperties>
</file>