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20" yWindow="1620" windowWidth="15880" windowHeight="157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<sst xmlns="http://schemas.openxmlformats.org/spreadsheetml/2006/main" count="17" uniqueCount="15">
  <si>
    <t>Log10(E.h.o)</t>
  </si>
  <si>
    <t>Dry Cave</t>
  </si>
  <si>
    <t>San Josecito n=24</t>
  </si>
  <si>
    <t>22-1511</t>
  </si>
  <si>
    <t>P182-1</t>
  </si>
  <si>
    <t xml:space="preserve">Canyon </t>
  </si>
  <si>
    <t xml:space="preserve">Slaton </t>
  </si>
  <si>
    <t>Slaton juv</t>
  </si>
  <si>
    <t>NT 32281</t>
  </si>
  <si>
    <t>NT 35215</t>
  </si>
  <si>
    <t>NT 35409</t>
  </si>
  <si>
    <t>NT 36656</t>
  </si>
  <si>
    <t>NT 38487</t>
  </si>
  <si>
    <t>A. Harris</t>
  </si>
  <si>
    <t>Dalquest 1967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</si>
</sst>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75"/>
      <name val="Geneva"/>
      <family val="0"/>
    </font>
    <font>
      <b/>
      <sz val="10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65"/>
          <c:w val="0.67525"/>
          <c:h val="0.833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Feuil1!$C$13</c:f>
              <c:strCache>
                <c:ptCount val="1"/>
                <c:pt idx="0">
                  <c:v>NT 32281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0"/>
          <c:order val="1"/>
          <c:tx>
            <c:strRef>
              <c:f>Feuil1!$D$13</c:f>
              <c:strCache>
                <c:ptCount val="1"/>
                <c:pt idx="0">
                  <c:v>NT 35215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NT 35409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3"/>
          <c:order val="3"/>
          <c:tx>
            <c:strRef>
              <c:f>Feuil1!$F$13</c:f>
              <c:strCache>
                <c:ptCount val="1"/>
                <c:pt idx="0">
                  <c:v>NT 36656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4"/>
          <c:order val="4"/>
          <c:tx>
            <c:strRef>
              <c:f>Feuil1!$G$13</c:f>
              <c:strCache>
                <c:ptCount val="1"/>
                <c:pt idx="0">
                  <c:v>NT 38487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5"/>
          <c:order val="5"/>
          <c:tx>
            <c:strRef>
              <c:f>Feuil1!$H$13</c:f>
              <c:strCache>
                <c:ptCount val="1"/>
                <c:pt idx="0">
                  <c:v>San Josecito n=24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ser>
          <c:idx val="2"/>
          <c:order val="6"/>
          <c:tx>
            <c:strRef>
              <c:f>Feuil1!$I$13</c:f>
              <c:strCache>
                <c:ptCount val="1"/>
                <c:pt idx="0">
                  <c:v>Dry Cave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Feuil1!$I$14:$I$22</c:f>
              <c:numCache/>
            </c:numRef>
          </c:val>
          <c:smooth val="0"/>
        </c:ser>
        <c:ser>
          <c:idx val="8"/>
          <c:order val="7"/>
          <c:tx>
            <c:strRef>
              <c:f>Feuil1!$J$13</c:f>
              <c:strCache>
                <c:ptCount val="1"/>
                <c:pt idx="0">
                  <c:v>Canyon 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Feuil1!$J$14:$J$22</c:f>
              <c:numCache/>
            </c:numRef>
          </c:val>
          <c:smooth val="0"/>
        </c:ser>
        <c:ser>
          <c:idx val="9"/>
          <c:order val="8"/>
          <c:tx>
            <c:strRef>
              <c:f>Feuil1!$K$13</c:f>
              <c:strCache>
                <c:ptCount val="1"/>
                <c:pt idx="0">
                  <c:v>Slaton 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Feuil1!$K$14:$K$22</c:f>
              <c:numCache/>
            </c:numRef>
          </c:val>
          <c:smooth val="0"/>
        </c:ser>
        <c:ser>
          <c:idx val="10"/>
          <c:order val="9"/>
          <c:tx>
            <c:strRef>
              <c:f>Feuil1!$L$13</c:f>
              <c:strCache>
                <c:ptCount val="1"/>
                <c:pt idx="0">
                  <c:v>Slaton juv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Feuil1!$L$14:$L$22</c:f>
              <c:numCache/>
            </c:numRef>
          </c:val>
          <c:smooth val="0"/>
        </c:ser>
        <c:marker val="1"/>
        <c:axId val="14286319"/>
        <c:axId val="9013816"/>
      </c:lineChart>
      <c:catAx>
        <c:axId val="14286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013816"/>
        <c:crosses val="autoZero"/>
        <c:auto val="1"/>
        <c:lblOffset val="100"/>
        <c:noMultiLvlLbl val="0"/>
      </c:catAx>
      <c:valAx>
        <c:axId val="9013816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8631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2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38100</xdr:rowOff>
    </xdr:from>
    <xdr:to>
      <xdr:col>9</xdr:col>
      <xdr:colOff>228600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52400" y="3905250"/>
        <a:ext cx="6029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:IV1"/>
    </sheetView>
  </sheetViews>
  <sheetFormatPr defaultColWidth="10.875" defaultRowHeight="12"/>
  <cols>
    <col min="1" max="2" width="7.125" style="0" customWidth="1"/>
    <col min="3" max="3" width="7.875" style="0" customWidth="1"/>
    <col min="4" max="4" width="8.00390625" style="0" customWidth="1"/>
    <col min="5" max="5" width="7.875" style="0" customWidth="1"/>
    <col min="6" max="6" width="8.375" style="0" customWidth="1"/>
    <col min="7" max="7" width="8.125" style="0" customWidth="1"/>
    <col min="8" max="8" width="14.50390625" style="0" customWidth="1"/>
    <col min="9" max="9" width="9.125" style="0" customWidth="1"/>
    <col min="10" max="12" width="11.875" style="0" bestFit="1" customWidth="1"/>
    <col min="13" max="13" width="8.625" style="0" customWidth="1"/>
    <col min="14" max="14" width="8.875" style="0" customWidth="1"/>
    <col min="15" max="15" width="8.625" style="0" customWidth="1"/>
    <col min="16" max="16384" width="7.125" style="0" customWidth="1"/>
  </cols>
  <sheetData>
    <row r="1" spans="8:12" ht="12.75">
      <c r="H1" s="5"/>
      <c r="I1" t="s">
        <v>13</v>
      </c>
      <c r="J1" s="5" t="s">
        <v>14</v>
      </c>
      <c r="K1" s="5" t="s">
        <v>14</v>
      </c>
      <c r="L1" s="5" t="s">
        <v>14</v>
      </c>
    </row>
    <row r="2" spans="9:12" ht="12.75">
      <c r="I2" t="s">
        <v>3</v>
      </c>
      <c r="J2" t="s">
        <v>4</v>
      </c>
      <c r="K2" s="8">
        <v>6584</v>
      </c>
      <c r="L2" s="12">
        <v>4667</v>
      </c>
    </row>
    <row r="3" spans="3:12" s="1" customFormat="1" ht="12.75"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t="s">
        <v>2</v>
      </c>
      <c r="I3" t="s">
        <v>1</v>
      </c>
      <c r="J3" s="4" t="s">
        <v>5</v>
      </c>
      <c r="K3" s="8" t="s">
        <v>6</v>
      </c>
      <c r="L3" s="12" t="s">
        <v>7</v>
      </c>
    </row>
    <row r="4" spans="2:12" ht="12.75">
      <c r="B4">
        <v>7</v>
      </c>
      <c r="C4">
        <v>46.7</v>
      </c>
      <c r="D4">
        <v>45.5</v>
      </c>
      <c r="E4">
        <v>48.6</v>
      </c>
      <c r="F4">
        <v>46.6</v>
      </c>
      <c r="G4">
        <v>47.3</v>
      </c>
      <c r="H4" s="9">
        <v>52.73913043478261</v>
      </c>
      <c r="J4" s="10"/>
      <c r="L4" s="11"/>
    </row>
    <row r="5" spans="2:12" ht="12.75">
      <c r="B5">
        <v>1</v>
      </c>
      <c r="C5">
        <v>75</v>
      </c>
      <c r="D5">
        <v>75.5</v>
      </c>
      <c r="E5">
        <v>77</v>
      </c>
      <c r="F5">
        <v>79.5</v>
      </c>
      <c r="G5">
        <v>72.5</v>
      </c>
      <c r="H5" s="9">
        <v>82.2375</v>
      </c>
      <c r="I5">
        <v>81.8</v>
      </c>
      <c r="J5" s="10">
        <v>84.8</v>
      </c>
      <c r="K5">
        <v>82.2</v>
      </c>
      <c r="L5" s="11">
        <v>85.7</v>
      </c>
    </row>
    <row r="6" spans="2:12" ht="12.75">
      <c r="B6">
        <v>3</v>
      </c>
      <c r="C6">
        <v>26.4</v>
      </c>
      <c r="D6">
        <v>26.6</v>
      </c>
      <c r="E6">
        <v>26.4</v>
      </c>
      <c r="F6">
        <v>28</v>
      </c>
      <c r="G6">
        <v>26.4</v>
      </c>
      <c r="H6" s="9">
        <v>28.71666666666667</v>
      </c>
      <c r="I6">
        <v>27.5</v>
      </c>
      <c r="J6" s="10">
        <v>30.5</v>
      </c>
      <c r="K6">
        <v>28.6</v>
      </c>
      <c r="L6" s="11">
        <v>28.2</v>
      </c>
    </row>
    <row r="7" spans="2:12" ht="12.75">
      <c r="B7">
        <v>4</v>
      </c>
      <c r="C7">
        <v>41.5</v>
      </c>
      <c r="D7">
        <v>42.5</v>
      </c>
      <c r="E7">
        <v>42</v>
      </c>
      <c r="F7">
        <v>43.5</v>
      </c>
      <c r="G7">
        <v>42</v>
      </c>
      <c r="H7" s="9">
        <v>44.49545454545454</v>
      </c>
      <c r="I7">
        <v>43.3</v>
      </c>
      <c r="J7" s="10">
        <v>45</v>
      </c>
      <c r="L7" s="11">
        <v>41.7</v>
      </c>
    </row>
    <row r="8" spans="2:12" ht="12.75">
      <c r="B8">
        <v>5</v>
      </c>
      <c r="C8">
        <v>31</v>
      </c>
      <c r="D8">
        <v>32.5</v>
      </c>
      <c r="E8">
        <v>33</v>
      </c>
      <c r="F8">
        <v>33</v>
      </c>
      <c r="G8">
        <v>31</v>
      </c>
      <c r="H8" s="9">
        <v>32.82173913043478</v>
      </c>
      <c r="I8">
        <v>31.7</v>
      </c>
      <c r="J8" s="10"/>
      <c r="L8" s="11"/>
    </row>
    <row r="9" spans="2:12" ht="12.75">
      <c r="B9">
        <v>6</v>
      </c>
      <c r="H9" s="9">
        <v>39.24166666666667</v>
      </c>
      <c r="I9">
        <v>37</v>
      </c>
      <c r="J9" s="10">
        <v>40.9</v>
      </c>
      <c r="L9" s="11">
        <v>34</v>
      </c>
    </row>
    <row r="10" spans="2:12" ht="12.75">
      <c r="B10">
        <v>14</v>
      </c>
      <c r="C10">
        <v>36</v>
      </c>
      <c r="D10">
        <v>36.5</v>
      </c>
      <c r="E10">
        <v>36</v>
      </c>
      <c r="F10">
        <v>38</v>
      </c>
      <c r="G10">
        <v>34.5</v>
      </c>
      <c r="H10" s="9">
        <v>38.5</v>
      </c>
      <c r="I10">
        <v>35.7</v>
      </c>
      <c r="J10" s="15">
        <v>40</v>
      </c>
      <c r="K10">
        <v>38</v>
      </c>
      <c r="L10" s="11">
        <v>34</v>
      </c>
    </row>
    <row r="11" spans="2:12" ht="12.75">
      <c r="B11">
        <v>10</v>
      </c>
      <c r="C11">
        <v>57</v>
      </c>
      <c r="D11">
        <v>58</v>
      </c>
      <c r="E11">
        <v>60</v>
      </c>
      <c r="F11">
        <v>61</v>
      </c>
      <c r="G11">
        <v>55</v>
      </c>
      <c r="H11" s="9">
        <v>63.1875</v>
      </c>
      <c r="J11" s="15">
        <v>67</v>
      </c>
      <c r="L11" s="11"/>
    </row>
    <row r="12" spans="2:12" ht="12.75">
      <c r="B12">
        <v>12</v>
      </c>
      <c r="C12">
        <v>10</v>
      </c>
      <c r="D12">
        <v>9</v>
      </c>
      <c r="E12">
        <v>9</v>
      </c>
      <c r="F12">
        <v>9</v>
      </c>
      <c r="G12">
        <v>9</v>
      </c>
      <c r="H12" s="9">
        <v>10.6125</v>
      </c>
      <c r="J12" s="15">
        <v>10</v>
      </c>
      <c r="L12" s="11"/>
    </row>
    <row r="13" spans="1:12" ht="12.75">
      <c r="A13" t="s">
        <v>0</v>
      </c>
      <c r="C13" s="6" t="str">
        <f aca="true" t="shared" si="0" ref="C13:L13">C3</f>
        <v>NT 32281</v>
      </c>
      <c r="D13" s="6" t="str">
        <f t="shared" si="0"/>
        <v>NT 35215</v>
      </c>
      <c r="E13" s="6" t="str">
        <f t="shared" si="0"/>
        <v>NT 35409</v>
      </c>
      <c r="F13" s="2" t="str">
        <f t="shared" si="0"/>
        <v>NT 36656</v>
      </c>
      <c r="G13" s="2" t="str">
        <f t="shared" si="0"/>
        <v>NT 38487</v>
      </c>
      <c r="H13" s="2" t="str">
        <f t="shared" si="0"/>
        <v>San Josecito n=24</v>
      </c>
      <c r="I13" s="2" t="str">
        <f t="shared" si="0"/>
        <v>Dry Cave</v>
      </c>
      <c r="J13" s="2" t="str">
        <f t="shared" si="0"/>
        <v>Canyon </v>
      </c>
      <c r="K13" s="8" t="str">
        <f t="shared" si="0"/>
        <v>Slaton </v>
      </c>
      <c r="L13" s="13" t="str">
        <f t="shared" si="0"/>
        <v>Slaton juv</v>
      </c>
    </row>
    <row r="14" spans="1:12" ht="12.75">
      <c r="A14" s="3">
        <v>1.682</v>
      </c>
      <c r="B14">
        <v>7</v>
      </c>
      <c r="C14" s="7">
        <f aca="true" t="shared" si="1" ref="C14:D18">LOG10(C4)-$A14</f>
        <v>-0.012683119433887668</v>
      </c>
      <c r="D14" s="7">
        <f t="shared" si="1"/>
        <v>-0.02398860334288755</v>
      </c>
      <c r="E14" s="7">
        <f aca="true" t="shared" si="2" ref="E14:G18">LOG10(E4)-$A14</f>
        <v>0.004636269262293435</v>
      </c>
      <c r="F14" s="3">
        <f t="shared" si="2"/>
        <v>-0.013614083309999803</v>
      </c>
      <c r="G14" s="3">
        <f t="shared" si="2"/>
        <v>-0.0071388592621883795</v>
      </c>
      <c r="H14" s="3">
        <f aca="true" t="shared" si="3" ref="H14:H22">LOG10(H4)-$A14</f>
        <v>0.0401329648489801</v>
      </c>
      <c r="J14" s="3"/>
      <c r="K14" s="3"/>
      <c r="L14" s="14"/>
    </row>
    <row r="15" spans="1:12" ht="12.75">
      <c r="A15" s="3">
        <v>1.884</v>
      </c>
      <c r="B15">
        <v>1</v>
      </c>
      <c r="C15" s="7">
        <f t="shared" si="1"/>
        <v>-0.008938736608299802</v>
      </c>
      <c r="D15" s="7">
        <f t="shared" si="1"/>
        <v>-0.0060530483708116645</v>
      </c>
      <c r="E15" s="7">
        <f t="shared" si="2"/>
        <v>0.0024907251724819446</v>
      </c>
      <c r="F15" s="3">
        <f t="shared" si="2"/>
        <v>0.016367128656470387</v>
      </c>
      <c r="G15" s="3">
        <f t="shared" si="2"/>
        <v>-0.0236619934290061</v>
      </c>
      <c r="H15" s="3">
        <f t="shared" si="3"/>
        <v>0.031069899405241852</v>
      </c>
      <c r="I15" s="3">
        <f aca="true" t="shared" si="4" ref="I15:L16">LOG10(I5)-$A15</f>
        <v>0.028753303671323005</v>
      </c>
      <c r="J15" s="3">
        <f t="shared" si="4"/>
        <v>0.04439585225671383</v>
      </c>
      <c r="K15" s="3">
        <f t="shared" si="4"/>
        <v>0.030871817540050417</v>
      </c>
      <c r="L15" s="14">
        <f t="shared" si="4"/>
        <v>0.04898082192319819</v>
      </c>
    </row>
    <row r="16" spans="1:12" ht="12.75">
      <c r="A16" s="3">
        <v>1.39</v>
      </c>
      <c r="B16">
        <v>3</v>
      </c>
      <c r="C16" s="7">
        <f t="shared" si="1"/>
        <v>0.031603926869831156</v>
      </c>
      <c r="D16" s="7">
        <f t="shared" si="1"/>
        <v>0.03488163663106714</v>
      </c>
      <c r="E16" s="7">
        <f t="shared" si="2"/>
        <v>0.031603926869831156</v>
      </c>
      <c r="F16" s="3">
        <f t="shared" si="2"/>
        <v>0.057158031342219306</v>
      </c>
      <c r="G16" s="3">
        <f t="shared" si="2"/>
        <v>0.031603926869831156</v>
      </c>
      <c r="H16" s="3">
        <f t="shared" si="3"/>
        <v>0.0681340270643851</v>
      </c>
      <c r="I16" s="3">
        <f t="shared" si="4"/>
        <v>0.04933269383026273</v>
      </c>
      <c r="J16" s="3">
        <f t="shared" si="4"/>
        <v>0.09429983934678599</v>
      </c>
      <c r="K16" s="3">
        <f t="shared" si="4"/>
        <v>0.06636603312904321</v>
      </c>
      <c r="L16" s="14">
        <f t="shared" si="4"/>
        <v>0.060249108319361255</v>
      </c>
    </row>
    <row r="17" spans="1:12" ht="12.75">
      <c r="A17" s="3">
        <v>1.614</v>
      </c>
      <c r="B17">
        <v>4</v>
      </c>
      <c r="C17" s="7">
        <f t="shared" si="1"/>
        <v>0.004048096712092608</v>
      </c>
      <c r="D17" s="7">
        <f t="shared" si="1"/>
        <v>0.0143889300503115</v>
      </c>
      <c r="E17" s="7">
        <f t="shared" si="2"/>
        <v>0.009249290397900456</v>
      </c>
      <c r="F17" s="3">
        <f t="shared" si="2"/>
        <v>0.02448925695463733</v>
      </c>
      <c r="G17" s="3">
        <f t="shared" si="2"/>
        <v>0.009249290397900456</v>
      </c>
      <c r="H17" s="3">
        <f t="shared" si="3"/>
        <v>0.03431564768533102</v>
      </c>
      <c r="I17" s="3">
        <f>LOG10(I7)-$A17</f>
        <v>0.022487896353365233</v>
      </c>
      <c r="J17" s="3">
        <f>LOG10(J7)-$A17</f>
        <v>0.03921251377534363</v>
      </c>
      <c r="K17" s="3"/>
      <c r="L17" s="14">
        <f>LOG10(L7)-$A17</f>
        <v>0.0061360549737574654</v>
      </c>
    </row>
    <row r="18" spans="1:12" ht="12.75">
      <c r="A18" s="3">
        <v>1.489</v>
      </c>
      <c r="B18">
        <v>5</v>
      </c>
      <c r="C18" s="7">
        <f t="shared" si="1"/>
        <v>0.002361693834272538</v>
      </c>
      <c r="D18" s="7">
        <f t="shared" si="1"/>
        <v>0.022883360978874334</v>
      </c>
      <c r="E18" s="7">
        <f t="shared" si="2"/>
        <v>0.02951393987788742</v>
      </c>
      <c r="F18" s="3">
        <f t="shared" si="2"/>
        <v>0.02951393987788742</v>
      </c>
      <c r="G18" s="3">
        <f t="shared" si="2"/>
        <v>0.002361693834272538</v>
      </c>
      <c r="H18" s="3">
        <f t="shared" si="3"/>
        <v>0.027161589353891014</v>
      </c>
      <c r="I18" s="3">
        <f>LOG10(I8)-$A18</f>
        <v>0.012059262217751332</v>
      </c>
      <c r="J18" s="3"/>
      <c r="K18" s="3"/>
      <c r="L18" s="14"/>
    </row>
    <row r="19" spans="1:12" ht="12.75">
      <c r="A19" s="3">
        <v>1.564</v>
      </c>
      <c r="B19">
        <v>6</v>
      </c>
      <c r="C19" s="7"/>
      <c r="D19" s="7"/>
      <c r="E19" s="7"/>
      <c r="F19" s="3"/>
      <c r="G19" s="3"/>
      <c r="H19" s="3">
        <f t="shared" si="3"/>
        <v>0.029747444395097578</v>
      </c>
      <c r="I19" s="3">
        <f>LOG10(I9)-$A19</f>
        <v>0.004201724066994927</v>
      </c>
      <c r="J19" s="3">
        <f>LOG10(J9)-$A19</f>
        <v>0.047723308007341814</v>
      </c>
      <c r="K19" s="3"/>
      <c r="L19" s="14"/>
    </row>
    <row r="20" spans="1:12" ht="12.75">
      <c r="A20" s="3">
        <v>1.551</v>
      </c>
      <c r="B20">
        <v>14</v>
      </c>
      <c r="C20" s="7">
        <f aca="true" t="shared" si="5" ref="C20:D22">LOG10(C10)-$A20</f>
        <v>0.0053025007672873326</v>
      </c>
      <c r="D20" s="7">
        <f t="shared" si="5"/>
        <v>0.011292864456474705</v>
      </c>
      <c r="E20" s="7">
        <f aca="true" t="shared" si="6" ref="E20:G22">LOG10(E10)-$A20</f>
        <v>0.0053025007672873326</v>
      </c>
      <c r="F20" s="3">
        <f t="shared" si="6"/>
        <v>0.02878359661681018</v>
      </c>
      <c r="G20" s="3">
        <f t="shared" si="6"/>
        <v>-0.013180904926725745</v>
      </c>
      <c r="H20" s="3">
        <f t="shared" si="3"/>
        <v>0.034460729508500654</v>
      </c>
      <c r="I20" s="3">
        <f>LOG10(I10)-$A20</f>
        <v>0.0016682161121932548</v>
      </c>
      <c r="J20" s="3">
        <f>LOG10(J10)-$A20</f>
        <v>0.05105999132796235</v>
      </c>
      <c r="K20" s="3">
        <f>LOG10(K10)-$A20</f>
        <v>0.02878359661681018</v>
      </c>
      <c r="L20" s="14">
        <f>LOG10(L10)-$A20</f>
        <v>-0.019521082957744795</v>
      </c>
    </row>
    <row r="21" spans="1:12" ht="12.75">
      <c r="A21" s="3">
        <v>1.767</v>
      </c>
      <c r="B21">
        <v>10</v>
      </c>
      <c r="C21" s="7">
        <f t="shared" si="5"/>
        <v>-0.01112514432750844</v>
      </c>
      <c r="D21" s="7">
        <f t="shared" si="5"/>
        <v>-0.0035720064370625693</v>
      </c>
      <c r="E21" s="7">
        <f t="shared" si="6"/>
        <v>0.01115125038364373</v>
      </c>
      <c r="F21" s="3">
        <f t="shared" si="6"/>
        <v>0.018329835010767237</v>
      </c>
      <c r="G21" s="3">
        <f t="shared" si="6"/>
        <v>-0.026637310505756018</v>
      </c>
      <c r="H21" s="3">
        <f t="shared" si="3"/>
        <v>0.03363117293507645</v>
      </c>
      <c r="J21" s="3">
        <f>LOG10(J11)-$A21</f>
        <v>0.059074802700826545</v>
      </c>
      <c r="L21" s="11"/>
    </row>
    <row r="22" spans="1:12" ht="12.75">
      <c r="A22" s="3">
        <v>1.014</v>
      </c>
      <c r="B22">
        <v>12</v>
      </c>
      <c r="C22" s="7">
        <f t="shared" si="5"/>
        <v>-0.014000000000000012</v>
      </c>
      <c r="D22" s="7">
        <f t="shared" si="5"/>
        <v>-0.05975749056067514</v>
      </c>
      <c r="E22" s="7">
        <f t="shared" si="6"/>
        <v>-0.05975749056067514</v>
      </c>
      <c r="F22" s="3">
        <f t="shared" si="6"/>
        <v>-0.05975749056067514</v>
      </c>
      <c r="G22" s="3">
        <f t="shared" si="6"/>
        <v>-0.05975749056067514</v>
      </c>
      <c r="H22" s="3">
        <f t="shared" si="3"/>
        <v>0.011817703252009037</v>
      </c>
      <c r="J22" s="3">
        <f>LOG10(J12)-$A22</f>
        <v>-0.014000000000000012</v>
      </c>
      <c r="L22" s="11"/>
    </row>
    <row r="34" ht="12.75">
      <c r="A34" s="2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